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5.xml.rels" ContentType="application/vnd.openxmlformats-package.relationships+xml"/>
  <Override PartName="/xl/worksheets/_rels/sheet4.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tart here" sheetId="1" state="visible" r:id="rId3"/>
    <sheet name="Summary" sheetId="2" state="visible" r:id="rId4"/>
    <sheet name="Check my workbook" sheetId="3" state="visible" r:id="rId5"/>
    <sheet name="Use cases" sheetId="4" state="visible" r:id="rId6"/>
    <sheet name="Sources" sheetId="5" state="visible" r:id="rId7"/>
  </sheets>
  <definedNames>
    <definedName function="false" hidden="true" localSheetId="4" name="_xlnm._FilterDatabase" vbProcedure="false">Sources!$A$1:$J$307</definedName>
    <definedName function="false" hidden="true" localSheetId="3" name="_xlnm._FilterDatabase" vbProcedure="false">'Use cases'!$A$1:$N$83</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<sst xmlns="http://schemas.openxmlformats.org/spreadsheetml/2006/main" count="2137" uniqueCount="1153">
  <si>
    <t xml:space="preserve">AI Field Scan: starter workbook</t>
  </si>
  <si>
    <t xml:space="preserve">Concrete AI use cases in seven business fields, what students need to know and do for each, and what the human adds. Every source was opened and its quoted words were found on the page (October 2026).</t>
  </si>
  <si>
    <t xml:space="preserve">What's in this workbook</t>
  </si>
  <si>
    <t xml:space="preserve">Use cases: 42 checked AI use cases, one row each. Sources: every source behind them, with the exact quote. Summary: counts by field, worked out from the other two sheets.</t>
  </si>
  <si>
    <t xml:space="preserve">Check my workbook: catches mismatched IDs, missing sources and unchecked quotes as you edit.</t>
  </si>
  <si>
    <t xml:space="preserve">Make it yours</t>
  </si>
  <si>
    <t xml:space="preserve">1. Keep what fits. Delete the use cases you don't need on the Use cases sheet, and their rows on the Sources sheet (same ID). Or delete them all and start fresh.</t>
  </si>
  <si>
    <t xml:space="preserve">2. Add your own in the yellow rows at the bottom of the Use cases and Sources sheets. Need more rows? Copy a yellow row and paste it below; the pick-lists and counts come with it.</t>
  </si>
  <si>
    <t xml:space="preserve">3. Give each use case a short ID, such as mkt-07. On the Sources sheet, pick that ID from the list for each of its sources.</t>
  </si>
  <si>
    <t xml:space="preserve">4. Pick the Field from the list. To add a new field, type its name in a yellow cell on the Summary sheet first; it then appears in the list.</t>
  </si>
  <si>
    <t xml:space="preserve">5. In the Knowledge, Skills and Abilities columns, put one item per line: press Alt+Enter (Windows) or Control+Option+Return (Mac) between items. Start each with "Knowledge of", "Skill in" or "Ability to".</t>
  </si>
  <si>
    <t xml:space="preserve">6. A source counts only if you opened it and found its exact words on the page. Mark Quote found on page Yes only then. A published figure must appear in its source's quote.</t>
  </si>
  <si>
    <t xml:space="preserve">Check it works</t>
  </si>
  <si>
    <t xml:space="preserve">1. Open the Check my workbook sheet and fix anything marked Fix.</t>
  </si>
  <si>
    <t xml:space="preserve">2. Build the dashboard with the dashboard prompt in the handout Build Your Own AI Field Scan. Its four tiles should match the Summary sheet: use cases, fields covered, sources checked, and use cases with a published figure.</t>
  </si>
  <si>
    <t xml:space="preserve">3. Open two or three Details pop-ups and compare them with their rows here.</t>
  </si>
  <si>
    <t xml:space="preserve">4. For the Syllabus Checker, replace the workbook in your project with this one, then test it on a syllabus you know well.</t>
  </si>
  <si>
    <t xml:space="preserve">Columns</t>
  </si>
  <si>
    <t xml:space="preserve">Published figure: only a number that appears in a source's quote. Figure details says exactly what it measured and who said so.</t>
  </si>
  <si>
    <t xml:space="preserve">Vendor figure?: Yes when the publisher sells the kind of product involved. Vendor figures are useful examples, not proof.</t>
  </si>
  <si>
    <t xml:space="preserve">Knowledge / Skills / Abilities students need: what an undergraduate business student needs to know and do for this use case, tool-agnostic.</t>
  </si>
  <si>
    <t xml:space="preserve">What the human adds: why a person stays in the loop for this task.</t>
  </si>
  <si>
    <t xml:space="preserve">Classroom idea: an assignment in four moves: use the AI, check it, improve it, and show what the human added.</t>
  </si>
  <si>
    <t xml:space="preserve">As of October 2026. Figures and rules date quickly; re-check before you teach from them.</t>
  </si>
  <si>
    <t xml:space="preserve">Yellow = a cell you fill in. Gray = worked out for you.</t>
  </si>
  <si>
    <t xml:space="preserve">Field</t>
  </si>
  <si>
    <t xml:space="preserve">Use cases</t>
  </si>
  <si>
    <t xml:space="preserve">Sources</t>
  </si>
  <si>
    <t xml:space="preserve">Sources with quote found</t>
  </si>
  <si>
    <t xml:space="preserve">Use cases with a published figure</t>
  </si>
  <si>
    <t xml:space="preserve">Vendor figures</t>
  </si>
  <si>
    <t xml:space="preserve">HR</t>
  </si>
  <si>
    <t xml:space="preserve">Management</t>
  </si>
  <si>
    <t xml:space="preserve">Supply chain</t>
  </si>
  <si>
    <t xml:space="preserve">Marketing</t>
  </si>
  <si>
    <t xml:space="preserve">Accounting</t>
  </si>
  <si>
    <t xml:space="preserve">Finance</t>
  </si>
  <si>
    <t xml:space="preserve">Small business</t>
  </si>
  <si>
    <t xml:space="preserve">Total</t>
  </si>
  <si>
    <t xml:space="preserve">Fields covered</t>
  </si>
  <si>
    <t xml:space="preserve">Worked out from the Use cases and Sources sheets; it updates when they change.</t>
  </si>
  <si>
    <t xml:space="preserve">New field? Type its name in a yellow cell above. It then appears in the Field pick-list on the Use cases sheet.</t>
  </si>
  <si>
    <t xml:space="preserve">Your dashboard's four tiles should match: Use cases = Total use cases; Fields covered; Sources checked = Sources with quote found, out of Sources; and Use cases with a published figure.</t>
  </si>
  <si>
    <t xml:space="preserve">Check my workbook</t>
  </si>
  <si>
    <t xml:space="preserve">Check</t>
  </si>
  <si>
    <t xml:space="preserve">Rows to fix</t>
  </si>
  <si>
    <t xml:space="preserve">Status</t>
  </si>
  <si>
    <t xml:space="preserve">How to fix it</t>
  </si>
  <si>
    <t xml:space="preserve">Use case IDs used more than once</t>
  </si>
  <si>
    <t xml:space="preserve">Give each use case its own ID, such as mkt-07.</t>
  </si>
  <si>
    <t xml:space="preserve">Use cases with no field, or a field that isn't on the Summary sheet</t>
  </si>
  <si>
    <t xml:space="preserve">Pick the field from the list. For a new field, type its name in a yellow cell on the Summary sheet first.</t>
  </si>
  <si>
    <t xml:space="preserve">Use cases with no sources</t>
  </si>
  <si>
    <t xml:space="preserve">Add at least one source on the Sources sheet, with the use case's ID.</t>
  </si>
  <si>
    <t xml:space="preserve">Sources whose ID matches no use case</t>
  </si>
  <si>
    <t xml:space="preserve">Pick the ID from the list on the Sources sheet, or add the use case first.</t>
  </si>
  <si>
    <t xml:space="preserve">Sources with no link or no quote</t>
  </si>
  <si>
    <t xml:space="preserve">Fill in the link and the exact words copied from the page.</t>
  </si>
  <si>
    <t xml:space="preserve">Sources not marked as checked</t>
  </si>
  <si>
    <t xml:space="preserve">Open the page and find the exact words, then set Quote found on page to Yes. If you can't find them, fix the quote or delete the source.</t>
  </si>
  <si>
    <t xml:space="preserve">Published figures with no figure details</t>
  </si>
  <si>
    <t xml:space="preserve">Say what the figure measured, who measured it and when, as the source states it.</t>
  </si>
  <si>
    <t xml:space="preserve">These checks update as you edit. They can't tell whether a quote is really on its page; only opening the source can.</t>
  </si>
  <si>
    <t xml:space="preserve">ID</t>
  </si>
  <si>
    <t xml:space="preserve">Use case</t>
  </si>
  <si>
    <t xml:space="preserve">What AI does</t>
  </si>
  <si>
    <t xml:space="preserve">Published figure</t>
  </si>
  <si>
    <t xml:space="preserve">Figure details</t>
  </si>
  <si>
    <t xml:space="preserve">Vendor figure?</t>
  </si>
  <si>
    <t xml:space="preserve">Knowledge students need</t>
  </si>
  <si>
    <t xml:space="preserve">Skills students need</t>
  </si>
  <si>
    <t xml:space="preserve">Abilities students need</t>
  </si>
  <si>
    <t xml:space="preserve">What the human adds</t>
  </si>
  <si>
    <t xml:space="preserve">Classroom idea</t>
  </si>
  <si>
    <t xml:space="preserve">Sources checked</t>
  </si>
  <si>
    <t xml:space="preserve">hr-01</t>
  </si>
  <si>
    <t xml:space="preserve">AI Resume Screening &amp; Candidate Matching</t>
  </si>
  <si>
    <t xml:space="preserve">AI ranks résumés against a job's requirements and, increasingly, runs first-round screening interviews; recruiters review the shortlist and make the hiring decision. New York City, Illinois and Colorado attach bias-audit, notice or disclosure duties to these tools, and compliance has been weak where an auditor checked.</t>
  </si>
  <si>
    <t xml:space="preserve">12%</t>
  </si>
  <si>
    <t xml:space="preserve">In a natural field experiment with 70,000 applicants for real jobs, Jabarian and Henkel (arXiv working paper, revised September 2026, not peer reviewed) found that applicants randomly assigned to AI voice-agent screening interviews were 12% more likely to receive job offers than those interviewed by human recruiters, with no decline in the productivity of those hired; human recruiters still made the hiring decisions.</t>
  </si>
  <si>
    <t xml:space="preserve">No</t>
  </si>
  <si>
    <t xml:space="preserve">• Knowledge of adverse-impact analysis, including selection-rate comparisons and the four-fifths rule, and how bias audits of hiring tools are run and reported.
• Knowledge of how notice, bias-audit and disclosure duties for AI hiring tools differ by city and state, including where applicants live.</t>
  </si>
  <si>
    <t xml:space="preserve">• Skill in writing job-related screening criteria that an AI ranking can be checked against.
• Skill in questioning a vendor about training data, validation evidence and bias-audit results before adopting a screening tool.</t>
  </si>
  <si>
    <t xml:space="preserve">• Ability to audit an AI-ranked shortlist by comparing selection rates across groups and re-reading rejected résumés against the job criteria.</t>
  </si>
  <si>
    <t xml:space="preserve">The recruiter sets the job-related criteria, makes the hiring decision, and catches rankings that reward names or proxies instead of qualifications: in the UW study the models favored white-associated names 85% of the time, and the Oxford-led paper warns that auditing one model in isolation misses risks that appear when many employers use similar models.</t>
  </si>
  <si>
    <t xml:space="preserve">Use the AI, check it, improve it, prove what the human added: students have an AI rank 20 anonymized résumés for a posted job, swap names to test for bias and compute selection rates by group, rewrite the screening criteria and re-rank, then submit a memo showing which candidates moved and why.</t>
  </si>
  <si>
    <t xml:space="preserve">hr-02</t>
  </si>
  <si>
    <t xml:space="preserve">AI-Powered Onboarding</t>
  </si>
  <si>
    <t xml:space="preserve">AI assistants walk new hires through offer-to-first-day steps, answer their questions at any hour, and give them in-the-moment suggestions once they start work, with the aim of shortening the time a new employee takes to reach full productivity.</t>
  </si>
  <si>
    <t xml:space="preserve">34%</t>
  </si>
  <si>
    <t xml:space="preserve">In a study of 5,179 customer support agents at one company, Brynjolfsson, Li and Raymond (NBER Working Paper 31161, revised November 2023) found that a generative AI assistant raised issues resolved per hour by 14% on average and by 34% for novice and low-skilled workers; agents with two months of tenure and the assistant performed as well as agents with more than six months of tenure without it.</t>
  </si>
  <si>
    <t xml:space="preserve">• Knowledge of the onboarding steps, documents and compliance deadlines that an AI assistant can automate, and which ones need a person.</t>
  </si>
  <si>
    <t xml:space="preserve">• Skill in testing an onboarding assistant's answers against current policies, forms and deadlines before new hires rely on them.</t>
  </si>
  <si>
    <t xml:space="preserve">• Ability to measure time to productivity for new hires and compare groups with and without AI support.
• Ability to spot when a new hire is struggling or disengaged in ways an automated workflow will not flag.</t>
  </si>
  <si>
    <t xml:space="preserve">Experienced staff supply the know-how the assistant passes on: the NBER study finds the AI spreads the practices of the most able workers, while its gains for those experienced workers are minimal. Managers and buddies still build the relationships, explain unwritten norms and notice a new hire who is struggling.</t>
  </si>
  <si>
    <t xml:space="preserve">Use the AI, check it, improve it, prove what the human added: students use an AI to draft a 30-day onboarding plan and FAQ for a fictional role, check every answer against the sample handbook and forms, fix errors and add the human touchpoints the AI left out, then show a before-and-after list of what they changed.</t>
  </si>
  <si>
    <t xml:space="preserve">hr-03</t>
  </si>
  <si>
    <t xml:space="preserve">Performance Management &amp; Review Automation</t>
  </si>
  <si>
    <t xml:space="preserve">AI summarizes a year of check-in notes, goals and peer feedback and drafts review text and coaching suggestions; the manager checks the evidence, sets the rating and delivers the review.</t>
  </si>
  <si>
    <t xml:space="preserve">54%</t>
  </si>
  <si>
    <t xml:space="preserve">HR Dive (8 October 2026) reports a survey by Highwire, a performance-coaching program: 78% of more than 300 US people managers surveyed in August had used AI for employee feedback or a review in the past year, and 54% of employees found AI-generated feedback more specific and actionable, while 34% said feedback had become more generic and 32% less useful; only 16% of more than 700 individual contributors were told AI played a role in their latest review.</t>
  </si>
  <si>
    <t xml:space="preserve">• Knowledge of common rating errors, such as recency, halo and leniency, and how AI summaries can reduce or repeat them.
• Knowledge of rules requiring human corroboration of AI-supported discipline or firing decisions and banning AI emotion inference about employees.</t>
  </si>
  <si>
    <t xml:space="preserve">• Skill in tracing each statement in an AI-drafted review back to dated evidence such as goals, check-in notes and work products.</t>
  </si>
  <si>
    <t xml:space="preserve">• Ability to find and remove biased, generic or unsupported wording in AI-drafted feedback before it reaches the employee.</t>
  </si>
  <si>
    <t xml:space="preserve">The manager supplies the context AI lacks, such as telling a smart risk from a careless mistake (Highwire's point in HR Dive), owns the rating, and tells the employee when AI was used. In California, SB 947 requires a human to corroborate any discipline or firing decision that relies primarily on an automated system.</t>
  </si>
  <si>
    <t xml:space="preserve">Use the AI, check it, improve it, prove what the human added: students give an AI a fictional employee's year of check-in notes and goals to draft a review, flag every sentence without evidence or with biased or generic wording, rewrite it, and submit a tracked-changes version with a note on each correction.</t>
  </si>
  <si>
    <t xml:space="preserve">hr-04</t>
  </si>
  <si>
    <t xml:space="preserve">AI Learning &amp; Development (L&amp;D) Personalization</t>
  </si>
  <si>
    <t xml:space="preserve">Adaptive learning platforms and AI coaches adjust content, pace and feedback to what each employee has shown they know, and suggest what to learn next to close a skill gap.</t>
  </si>
  <si>
    <t xml:space="preserve">23%</t>
  </si>
  <si>
    <t xml:space="preserve">In a matched-pair randomized trial at a manufacturing company (Lynch and DeGennaro, University of Southern California, International Journal of Advanced Corporate Learning, November 2024), employees taking a design-thinking course on an AI tool that adapts to each learner finished in 23% fewer minutes and showed knowledge growth from pre-test to post-test of 30%, against 17% for a standard learning management system, but 45% of those assigned to the AI course never started it, against 14%.</t>
  </si>
  <si>
    <t xml:space="preserve">• Knowledge of how adaptive learning systems infer an employee's skill gaps from test and activity data, and where those inferences go wrong.</t>
  </si>
  <si>
    <t xml:space="preserve">• Skill in mapping a role's required skills to learning content and checking AI recommendations against that map.</t>
  </si>
  <si>
    <t xml:space="preserve">• Ability to evaluate a learning program on start rates, completion, knowledge gain and job performance, not tool usage alone.
• Ability to judge when AI coaching feedback is better filtered or delivered by a human manager.</t>
  </si>
  <si>
    <t xml:space="preserve">People decide which skills matter, get employees to start, and turn AI feedback into coaching: in the Journal of Marketing field experiments, agents coached by AI and a human manager together outperformed those with either alone, and in the manufacturing trial far fewer employees began the AI course than the conventional one.</t>
  </si>
  <si>
    <t xml:space="preserve">Use the AI, check it, improve it, prove what the human added: students have an AI build a four-week learning plan for a fictional employee's skill gap, check every recommended resource for accuracy and fit to the role, add a manager check-in and a measure of on-the-job change, and present what they changed and why.</t>
  </si>
  <si>
    <t xml:space="preserve">hr-05</t>
  </si>
  <si>
    <t xml:space="preserve">AI Workforce Planning &amp; Predictive Analytics</t>
  </si>
  <si>
    <t xml:space="preserve">Models forecast attrition risk, headcount and skill needs from HR and business data so leaders can act early, for example by approaching at-risk employees or reshaping entry-level hiring as AI takes over routine tasks.</t>
  </si>
  <si>
    <t xml:space="preserve">$300 million</t>
  </si>
  <si>
    <t xml:space="preserve">TechSpot (3 April 2019), citing CNBC, reports IBM's then-CEO Ginni Rometty saying IBM's predictive attrition program spots employees about to quit with around 95% accuracy and has saved IBM roughly $300 million in retention costs; these are IBM's own claims, which TechSpot notes are impressive 'if they can be trusted'.</t>
  </si>
  <si>
    <t xml:space="preserve">• Knowledge of how attrition and headcount models are built from HR data, and common failure points such as biased, stale or proxy inputs.
• Knowledge of the evidence on AI and entry-level jobs, and why payroll-based and job-posting studies can reach different conclusions.</t>
  </si>
  <si>
    <t xml:space="preserve">• Skill in turning model risk scores into scenario-based hiring and retention plans with stated assumptions.</t>
  </si>
  <si>
    <t xml:space="preserve">• Ability to test a workforce forecast against actual outcomes and challenge predictions that rest on weak evidence.</t>
  </si>
  <si>
    <t xml:space="preserve">People decide what to do with a flight-risk score, whether a conversation, a raise or nothing, and weigh evidence that is still contested: the Stanford authors call their entry-level findings early descriptive indicators rather than causal estimates, and only 19% of CHROs say AI effects are built into enterprise-wide planning.</t>
  </si>
  <si>
    <t xml:space="preserve">Use the AI, check it, improve it, prove what the human added: students have an AI draft a two-year entry-level headcount plan for a fictional firm, check its assumptions against the Stanford, Gartner and Conference Board findings, rebuild it with explicit scenarios and retention actions, and write a one-page memo on the judgments the AI could not make.</t>
  </si>
  <si>
    <t xml:space="preserve">hr-06</t>
  </si>
  <si>
    <t xml:space="preserve">AI HR Help Desk &amp; Employee Self-Service Agents</t>
  </si>
  <si>
    <t xml:space="preserve">Chat-based AI agents answer employees' questions about pay, benefits, leave and policy and complete routine transactions such as address changes, passing sensitive or ambiguous cases to HR staff.</t>
  </si>
  <si>
    <t xml:space="preserve">94%</t>
  </si>
  <si>
    <t xml:space="preserve">IBM's chief HR officer, Nickle LaMoreaux, told UC Berkeley Haas (February 2025) that IBM's internal HR agent handles 11 million interactions a year with a 94% containment rate, meaning it resolved that share without passing questions to a human; these are IBM's own figures, and Fortune (July 2024) reports that HR's NPS fell to -35 in the year after IBM first required employees to use the tool.</t>
  </si>
  <si>
    <t xml:space="preserve">• Knowledge of which employee requests can be safely automated and which, such as misconduct, accommodations or performance issues, belong with a person.</t>
  </si>
  <si>
    <t xml:space="preserve">• Skill in writing and maintaining the policy content an HR agent draws on, and testing its answers against current policy.
• Skill in planning a rollout that earns employee adoption, using satisfaction and resolution data rather than mandates alone.</t>
  </si>
  <si>
    <t xml:space="preserve">• Ability to review agent transcripts and escalation logs to find wrong answers, policy gaps and employees left unserved.</t>
  </si>
  <si>
    <t xml:space="preserve">HR staff own the policies the agent repeats and take the cases it escalates: Gartner finds AI agents push ambiguity, judgment and recovery work to people, and IBM keeps low performance and misconduct with humans. IBM's forced first rollout, which sent HR's NPS to -35, shows adoption depends on how people introduce the tool.</t>
  </si>
  <si>
    <t xml:space="preserve">Use the AI, check it, improve it, prove what the human added: students load a sample employee handbook into an AI chatbot, test it with 25 realistic questions including sensitive ones, log every wrong or risky answer, rewrite the policy text and escalation rules, re-test, and report before-and-after accuracy and which questions they would keep with a person.</t>
  </si>
  <si>
    <t xml:space="preserve">mgmt-01</t>
  </si>
  <si>
    <t xml:space="preserve">AI Meeting Summarization &amp; Action Tracking</t>
  </si>
  <si>
    <t xml:space="preserve">AI notetakers transcribe meetings, draft summaries with decisions and action items, and can follow up on tasks that have gone quiet, so a manager reviews and sends a record instead of writing it from scratch.</t>
  </si>
  <si>
    <t xml:space="preserve">0.7 hours</t>
  </si>
  <si>
    <t xml:space="preserve">In the UK Department for Business and Trade's evaluation of its October to December 2024 Microsoft 365 Copilot pilot (published August 2025), staff in a diary study reported that transcribing or summarising a meeting with Copilot saved a mean of 0.7 hours per task, after the evaluators adjusted for unused outputs and tasks staff would not normally have done. These are self-reported estimates.</t>
  </si>
  <si>
    <t xml:space="preserve">• Knowledge of how AI meeting notes fail, including invented details, missed decisions, wrong task owners or dates, and disagreements smoothed over.</t>
  </si>
  <si>
    <t xml:space="preserve">• Skill in checking an AI meeting summary against the transcript or own notes and correcting decisions, owners and deadlines before it is sent.
• Skill in turning a discussion into action items that each have one owner, a deadline and a follow-up date.</t>
  </si>
  <si>
    <t xml:space="preserve">• Ability to judge when a meeting is too sensitive to record or summarize with AI, and to tell participants when AI is in use.</t>
  </si>
  <si>
    <t xml:space="preserve">The person who was in the room knows which remarks were decisions and which were brainstorming, who really took on a task, and what was left unsaid. In the UK Department for Business and Trade pilot, 22% of users reported spotting hallucinations, so a summary becomes the team's plan only after someone who attended has confirmed it.</t>
  </si>
  <si>
    <t xml:space="preserve">Use the AI, check it, improve it, prove what the human added: students run an AI notetaker on a recorded mock team meeting, compare its summary line by line with the transcript, correct every wrong or missing decision, owner and deadline, and submit the tracked-changes version with a count of the errors they caught.</t>
  </si>
  <si>
    <t xml:space="preserve">mgmt-02</t>
  </si>
  <si>
    <t xml:space="preserve">OKR Tracking &amp; Strategy Execution AI</t>
  </si>
  <si>
    <t xml:space="preserve">AI in goal-management platforms drafts and sharpens OKRs, checks that team goals line up with company priorities, and sends leaders automatic progress briefs on strategic programs that flag work going off track.</t>
  </si>
  <si>
    <t xml:space="preserve">2x</t>
  </si>
  <si>
    <t xml:space="preserve">WorkBoard, which sells the OKR software, reports in an undated customer case study that Gruppo Sella, a financial services group that began using WorkBoard's AI in 2023, now sets OKRs 2x as fast with what it calls 10x better quality. These are the customer's own estimates as published by the vendor, with no method given.</t>
  </si>
  <si>
    <t xml:space="preserve">Yes</t>
  </si>
  <si>
    <t xml:space="preserve">• Knowledge of what makes a sound objective and key result: outcome-focused, measurable, time-bound and aligned with the goals one level up.</t>
  </si>
  <si>
    <t xml:space="preserve">• Skill in reviewing AI-drafted OKRs and progress briefs against the underlying data, rejecting vague, unmeasurable or misaligned goals and overstated status.
• Skill in reading goal-progress data to spot initiatives at risk and deciding what to escalate, reprioritize or stop.</t>
  </si>
  <si>
    <t xml:space="preserve">• Ability to keep goal ownership with the team, treating AI suggestions as drafts rather than letting a tool set priorities.</t>
  </si>
  <si>
    <t xml:space="preserve">People choose which goals matter, weigh the trade-offs between them and commit to them; an AI can draft measurable key results but cannot build that buy-in, and one controlled experiment found AI goal suggestions lowered goal quality and motivation. The manager also judges whether an automatic progress brief matches what is really happening on the team.</t>
  </si>
  <si>
    <t xml:space="preserve">Use the AI, check it, improve it, prove what the human added: students give an AI a case company's strategy and ask for draft team OKRs, score each draft against an OKR quality rubric, rewrite the weak ones using constraints from the case, and explain in a short memo which changes the AI could not have made on its own.</t>
  </si>
  <si>
    <t xml:space="preserve">mgmt-03</t>
  </si>
  <si>
    <t xml:space="preserve">AI Leadership Coaching &amp; Development</t>
  </si>
  <si>
    <t xml:space="preserve">AI coaching tools hold goal-focused coaching conversations with managers and employees, between or in place of sessions with human coaches, prompting reflection, practice and follow-through on development goals.</t>
  </si>
  <si>
    <t xml:space="preserve">41%</t>
  </si>
  <si>
    <t xml:space="preserve">BetterUp, which sells coaching by human coaches and AI, states on its homepage (viewed October 2026) a 41% lift in the percentage of employees rated top-tier, from its own comparison of BetterUp users with non-users. The figure covers its whole platform, not AI coaching alone, and the page gives no date, sample or method.</t>
  </si>
  <si>
    <t xml:space="preserve">• Knowledge of the research on AI versus human coaching, including where AI coaches have matched human coaches and where they have not.
• Knowledge of what personal data a coaching tool collects and who in the organization can see it.</t>
  </si>
  <si>
    <t xml:space="preserve">• Skill in using an AI coach to set a development goal, plan practice and reflect on feedback between real conversations.
• Skill in evaluating AI coaching advice for fit, bias and accuracy before acting on it or passing it on to a direct report.</t>
  </si>
  <si>
    <t xml:space="preserve">• Ability to recognize when an issue, such as conflict, distress or a performance problem, belongs with a human coach, manager or HR.</t>
  </si>
  <si>
    <t xml:space="preserve">In a 2026 randomized trial with 114 coachees, gains came only from human coaches, and the authors of the earlier trial that found AI as effective for goal attainment still judged AI's lack of empathy and emotional intelligence a limit. A human coach or manager brings trust, reads emotion and context, and knows when an issue goes beyond coaching.</t>
  </si>
  <si>
    <t xml:space="preserve">Use the AI, check it, improve it, prove what the human added: students hold a coaching conversation with an AI about a real development goal, critique its advice against a coaching model from the course, then work on the same goal in a peer-coaching session and write a reflection comparing what each surfaced and what they will act on.</t>
  </si>
  <si>
    <t xml:space="preserve">mgmt-04</t>
  </si>
  <si>
    <t xml:space="preserve">Employee Feedback Analysis &amp; Engagement AI</t>
  </si>
  <si>
    <t xml:space="preserve">AI reads large volumes of open-ended survey comments, exit-interview notes and other employee feedback, sorts them into themes and summarizes them, so leaders see engagement issues faster than by coding comments by hand.</t>
  </si>
  <si>
    <t xml:space="preserve">55-65%</t>
  </si>
  <si>
    <t xml:space="preserve">In a 2025 Center for Creative Leadership study of more than 6,000 open-ended responses from leaders to one of its feedback-survey questions, GPT-4's single theme for each response matched the human coders' consensus 55-65% of the time, close to the 60-70% rate at which the human coders matched each other before reaching consensus; GPT-4 was much faster.</t>
  </si>
  <si>
    <t xml:space="preserve">• Knowledge of how AI sorts open-ended comments into themes, and why its themes can be too many, too broad or mislabeled.</t>
  </si>
  <si>
    <t xml:space="preserve">• Skill in auditing AI-coded comments by hand-coding a random sample, measuring agreement and refining the theme list before reporting results.
• Skill in turning survey themes into a short action plan with owners and a way to report back to employees.</t>
  </si>
  <si>
    <t xml:space="preserve">• Ability to protect respondent anonymity and avoid using AI to infer individual employees' identities or emotional states from feedback.</t>
  </si>
  <si>
    <t xml:space="preserve">In the CCL study, human coders chose fewer, more precise themes while GPT-4 picked more than twice as many, and having expert coders refine the theme list halved GPT-4's themes while keeping accuracy near 75%. A leader also knows the context behind the comments and is accountable for acting on them and reporting back to staff. California's 2026 ban on AI inference of employees' emotional state by workplace surveillance tools adds a legal limit; how far it reaches survey tools is not yet settled.</t>
  </si>
  <si>
    <t xml:space="preserve">Use the AI, check it, improve it, prove what the human added: students give an AI an anonymized set of open-ended engagement-survey comments, hand-code a random sample themselves, measure how often they agree with the AI, refine the theme list, and present a one-page summary for leaders showing which conclusions changed after the check.</t>
  </si>
  <si>
    <t xml:space="preserve">mgmt-05</t>
  </si>
  <si>
    <t xml:space="preserve">AI Decision Support &amp; Scenario Modeling</t>
  </si>
  <si>
    <t xml:space="preserve">AI assistants gather internal and external information, draft briefings, generate and compare options, and score strategic alternatives, giving leaders a fast first analysis to test and challenge before they decide.</t>
  </si>
  <si>
    <t xml:space="preserve">25.1%</t>
  </si>
  <si>
    <t xml:space="preserve">In a preregistered experiment with 758 knowledge workers run with Boston Consulting Group (Harvard Business School working paper, September 2023), people given GPT-4 completed 12.2% more of 18 realistic consulting tasks and finished them 25.1% faster with higher-quality results, but on a complex managerial task chosen to lie outside the AI's abilities they were 19% less likely to reach a correct solution.</t>
  </si>
  <si>
    <t xml:space="preserve">• Knowledge of which analysis tasks AI tends to improve and which it tends to get wrong, such as fact-finding and unfamiliar judgment calls.</t>
  </si>
  <si>
    <t xml:space="preserve">• Skill in verifying AI-generated briefings and analyses against primary data and sources, flagging unsupported claims before they reach a decision.
• Skill in using AI to generate and stress-test several options or scenarios, comparing answers across prompts or models instead of trusting one.</t>
  </si>
  <si>
    <t xml:space="preserve">• Ability to make and defend a decision in one's own words, stating assumptions, risks and what the AI analysis left out.</t>
  </si>
  <si>
    <t xml:space="preserve">In the Harvard and BCG experiment, people using AI on a task beyond its abilities were 19% less likely to get it right, and in the 2026 field experiment AI lowered quality on researching and summarizing information for a manager's meeting brief. A person chooses the question worth answering, notices when the AI is out of its depth, and owns the decision and its consequences.</t>
  </si>
  <si>
    <t xml:space="preserve">Use the AI, check it, improve it, prove what the human added: students ask an AI for a decision brief with three options for a business case, verify every figure and claim against the case data, rerun the evaluation with different prompts to test consistency, and submit a final recommendation with a log of what they corrected and why.</t>
  </si>
  <si>
    <t xml:space="preserve">mgmt-06</t>
  </si>
  <si>
    <t xml:space="preserve">Agentic AI and the Middle-Management Layer</t>
  </si>
  <si>
    <t xml:space="preserve">AI agents take on coordination, status reporting, scheduling and performance monitoring that middle managers used to do, which can flatten structures while adding to remaining managers' work of reviewing agent output and coaching their teams.</t>
  </si>
  <si>
    <t xml:space="preserve">20%</t>
  </si>
  <si>
    <t xml:space="preserve">Gartner predicted in October 2024 that through 2026, 20% of organizations will use AI to flatten their organizational structure, eliminating more than half of current middle-management positions. This is an analyst forecast, not a measurement.</t>
  </si>
  <si>
    <t xml:space="preserve">• Knowledge of how AI agents change spans of control, decision rights and career paths when coordination and reporting work is automated.</t>
  </si>
  <si>
    <t xml:space="preserve">• Skill in building a decision-rights matrix that states which steps an agent may take alone and which require human approval.
• Skill in reviewing agent output at scale through sampling, exception reports and quality standards, and fixing the workflow when errors recur.</t>
  </si>
  <si>
    <t xml:space="preserve">• Ability to argue for or against a flattening proposal using evidence on workload, employee development and risk rather than anecdote.
• Ability to coach team members in working with AI while protecting time for their learning and development.</t>
  </si>
  <si>
    <t xml:space="preserve">Gartner reports that agents escalate ambiguity, judgment and recovery work to people, and the HBR study found managers absorbing the validating, error-catching and coaching that AI adoption creates. A manager decides when agent output is good enough, who is accountable when it is wrong, and how junior staff still learn the job.</t>
  </si>
  <si>
    <t xml:space="preserve">Use the AI, check it, improve it, prove what the human added: students have an AI assistant produce a week of status reports and task assignments for a simulated team, audit a sample against the underlying project data, write a decision-rights matrix for what the agent may do unreviewed, and defend which management tasks they kept for people and why.</t>
  </si>
  <si>
    <t xml:space="preserve">supply-01</t>
  </si>
  <si>
    <t xml:space="preserve">AI Demand Forecasting</t>
  </si>
  <si>
    <t xml:space="preserve">Machine-learning models forecast how much of each product will sell, where and when, using sales history plus signals such as weather, holidays, prices and promotions. Planners review the forecasts and adjust them before they drive buying and stock placement.</t>
  </si>
  <si>
    <t xml:space="preserve">Amazon reported in June 2025 that its new AI demand-forecasting foundation model had contributed to a 20% improvement in regional forecasts for millions of popular items and a 10% improvement in long-term national forecasts for deal events. These are Amazon's own figures for its own network, and the post does not name the accuracy measure used.</t>
  </si>
  <si>
    <t xml:space="preserve">• Knowledge of forecast error and bias measures (such as MAPE, WMAPE and bias) and of testing a forecast against a simple baseline on held-out data.</t>
  </si>
  <si>
    <t xml:space="preserve">• Skill in adjusting a machine forecast with documented market intelligence, such as a promotion, product launch or local event, the model cannot see.
• Skill in tracking forecast value added: checking whether each human override of the AI forecast improved or worsened accuracy, and dropping habits that hurt.</t>
  </si>
  <si>
    <t xml:space="preserve">• Ability to explain to a planning meeting why the forecast changed, which demand drivers the model used, and how confident it is.</t>
  </si>
  <si>
    <t xml:space="preserve">Planners know about promotions, launches and local events that the sales history does not show, but a study of 30 million AI retail forecasts found planners' adjustments did not improve accuracy on average. The person's value lies in disciplined, measured overrides that are checked afterwards, not in changing numbers by feel.</t>
  </si>
  <si>
    <t xml:space="preserve">Use the AI, check it, improve it, prove what the human added: students generate an AI forecast of a product's weekly sales, score it against a naive baseline on held-out weeks, adjust it for a stated promotion or holiday, and report whether their adjustment reduced or increased the error.</t>
  </si>
  <si>
    <t xml:space="preserve">supply-02</t>
  </si>
  <si>
    <t xml:space="preserve">AI Inventory Optimization</t>
  </si>
  <si>
    <t xml:space="preserve">AI sets or recommends how much of each item to order and hold at each site, balancing the cost of carrying stock against the cost of running out. Newer systems learn ordering policies directly from historical data, including reinforcement learning, rather than applying a fixed reorder formula.</t>
  </si>
  <si>
    <t xml:space="preserve">In a randomized real-world test on 10,000 products over 26 weeks, reported in a 2022 preprint by Amazon researchers, products ordered by a reinforcement-learning policy carried about 12% less inventory than products ordered by the existing newsvendor-based production system, with no statistically significant change in revenue.</t>
  </si>
  <si>
    <t xml:space="preserve">• Knowledge of safety stock, reorder points, service levels, and the trade-off between holding costs and stockout costs that inventory models optimize.</t>
  </si>
  <si>
    <t xml:space="preserve">• Skill in comparing an AI ordering policy with the current rule on the same products and period, using inventory, fill rate and revenue.
• Skill in reviewing AI order recommendations for implausible quantities, ignored constraints such as minimum order sizes, and stale or missing data.</t>
  </si>
  <si>
    <t xml:space="preserve">• Ability to decide which replenishment decisions an AI may execute alone and which require a planner's approval, and to justify that line.</t>
  </si>
  <si>
    <t xml:space="preserve">A person sets the inventory policy itself: the service targets, the cost of running out, and when the AI may reorder without approval. Gartner expects routine replenishment to be automated first, while inventory-policy decisions continue to require human judgment.</t>
  </si>
  <si>
    <t xml:space="preserve">Use the AI, check it, improve it, prove what the human added: students ask an AI tool to set reorder points and safety stock for ten products, simulate those settings against a year of demand data, fix the ones that miss the service target or tie up too much cash, and report the change in fill rate and average inventory their edits produced.</t>
  </si>
  <si>
    <t xml:space="preserve">supply-03</t>
  </si>
  <si>
    <t xml:space="preserve">AI Logistics &amp; Route Optimization</t>
  </si>
  <si>
    <t xml:space="preserve">Optimization software plans the order of delivery stops and the routes for each vehicle, taking account of time windows, vehicle capacity and distance, and newer systems add traffic and weather data. Most of this is operations research (optimization) with machine learning added for inputs such as travel times.</t>
  </si>
  <si>
    <t xml:space="preserve">$320 million</t>
  </si>
  <si>
    <t xml:space="preserve">INFORMS, in its write-up of UPS's 2016 Edelman Award, reports that as of December 2015 UPS's ORION route-optimization system had already saved UPS more than $320 million, with $300-400 million a year expected at full deployment. The figures come from UPS.</t>
  </si>
  <si>
    <t xml:space="preserve">• Knowledge of vehicle routing basics (stops, time windows, capacity, cost per mile and per minute) and of optimization versus prediction.</t>
  </si>
  <si>
    <t xml:space="preserve">• Skill in checking an optimized route plan against real constraints, such as access restrictions, loading docks and promised delivery windows, before release.
• Skill in comparing planned with executed routes to find where drivers deviate, and judging whether the plan or the driver was right.</t>
  </si>
  <si>
    <t xml:space="preserve">• Ability to capture drivers' local knowledge, such as parking, access and customer habits, and feed it back into routing rules or data.</t>
  </si>
  <si>
    <t xml:space="preserve">Drivers and dispatchers know about road access, parking and customer habits that the model does not capture. UPS encourages drivers to use their own judgment to improve on ORION's sequence, and the MIT and Amazon routing challenge was built around drivers' tacit knowledge.</t>
  </si>
  <si>
    <t xml:space="preserve">Use the AI, check it, improve it, prove what the human added: students run a free routing solver or AI assistant on a 20-stop delivery day, check the plan against time windows and a list of local constraints such as a school zone and a loading dock, resequence stops where needed, and compare miles and late deliveries before and after their changes.</t>
  </si>
  <si>
    <t xml:space="preserve">supply-04</t>
  </si>
  <si>
    <t xml:space="preserve">AI Supplier Risk Management</t>
  </si>
  <si>
    <t xml:space="preserve">AI maps suppliers and their own suppliers, scans news, weather and performance data, and flags those likely to cause a disruption, such as a plant in a storm's path or a supplier missing deadlines. Risk analysts investigate the alerts and decide the response.</t>
  </si>
  <si>
    <t xml:space="preserve">75</t>
  </si>
  <si>
    <t xml:space="preserve">General Motors' director of systems engineering told Business Insider in September 2025 that GM's AI supply-risk system had prevented at least 75 factory stoppages 'this year alone'. This is GM's own estimate and was not independently verified.</t>
  </si>
  <si>
    <t xml:space="preserve">• Knowledge of supplier risk types (financial, geographic, concentration, sub-tier and compliance) and how multi-tier supply maps reveal hidden dependencies.</t>
  </si>
  <si>
    <t xml:space="preserve">• Skill in verifying an AI risk alert against primary sources, such as the supplier itself, local news or filings, before escalating it.
• Skill in tracking how many AI alerts proved real, so thresholds can be tuned and analysts' attention stays on true risks.</t>
  </si>
  <si>
    <t xml:space="preserve">• Ability to turn a confirmed alert into a response plan, such as an alternate source, extra buffer stock or direct help to the supplier.</t>
  </si>
  <si>
    <t xml:space="preserve">AI can watch far more suppliers and news than people can, but people decide which alerts are real and what to do about them. At GM a hub of risk analysts investigates the system's flags, and the US Defense Logistics Agency does not use its AI risk tool for procurement decisions.</t>
  </si>
  <si>
    <t xml:space="preserve">Use the AI, check it, improve it, prove what the human added: students have an AI tool scan recent news for risks to a real company's top five suppliers, verify each alert against primary sources, classify it as real, overstated or false, and write a one-page escalation memo that shows which alerts they dropped and why.</t>
  </si>
  <si>
    <t xml:space="preserve">supply-05</t>
  </si>
  <si>
    <t xml:space="preserve">AI Warehouse Automation &amp; Robotics</t>
  </si>
  <si>
    <t xml:space="preserve">Mobile robots carry shelves, carts and totes while AI software coordinates the whole robot fleet and assigns tasks, and people pick, check quality, handle exceptions and maintain the machines. Newer robots take spoken, plain-language instructions from workers.</t>
  </si>
  <si>
    <t xml:space="preserve">10%</t>
  </si>
  <si>
    <t xml:space="preserve">Amazon said in July 2025, when it launched its DeepFleet AI model, that the model would improve the travel time of its warehouse robot fleet by 10%. This is Amazon's own figure, and the announcement does not say how it was measured.</t>
  </si>
  <si>
    <t xml:space="preserve">• Knowledge of how robots, fleet-orchestration software and people divide warehouse work: transport, picking, sorting, quality checks, exceptions and maintenance.</t>
  </si>
  <si>
    <t xml:space="preserve">• Skill in measuring an automated operation on throughput, accuracy, injury rates and work pace together, not productivity alone.
• Skill in testing a vendor's productivity claim by asking for its baseline, site conditions and measurement method before agreeing to a pilot.</t>
  </si>
  <si>
    <t xml:space="preserve">• Ability to redesign jobs, staffing and pace targets around robots so that productivity gains do not create new strain injuries.</t>
  </si>
  <si>
    <t xml:space="preserve">People handle exceptions, quality control and maintenance, and Amazon reports that one robotic site needed 30% more reliability, maintenance and engineering staff. Research on robotic warehouses links them to fewer severe injuries but more strain injuries tied to a faster pace of work, which is a management choice rather than a robot setting.</t>
  </si>
  <si>
    <t xml:space="preserve">Use the AI, check it, improve it, prove what the human added: students use an AI assistant to draft a business case for robot-assisted picking from a vendor's claims, check each claim against independent evidence such as the warehouse-injury research, revise the case with pace and safety measures, and present what changed and why.</t>
  </si>
  <si>
    <t xml:space="preserve">supply-06</t>
  </si>
  <si>
    <t xml:space="preserve">Human–AI Decision Rights in Autonomous Supply Chain Planning</t>
  </si>
  <si>
    <t xml:space="preserve">As planning systems move from recommending to acting, companies decide which planning decisions AI may make on its own (such as routine replenishment), which it only supports, and which stay with people (such as network design and inventory policy), and they add human review of AI-assisted decisions.</t>
  </si>
  <si>
    <t xml:space="preserve">• Knowledge of the difference between AI that supports, augments or automates a decision, and how value, complexity, risk and reversibility shape that choice.</t>
  </si>
  <si>
    <t xml:space="preserve">• Skill in writing a decision-rights matrix naming which planning decisions an AI may execute, with thresholds and escalation rules.
• Skill in designing review checkpoints and decision logs so automated planning decisions can be audited, explained and reversed.</t>
  </si>
  <si>
    <t xml:space="preserve">• Ability to distinguish a prediction problem from an optimization problem and explain which one a proposed AI tool actually solves.</t>
  </si>
  <si>
    <t xml:space="preserve">A person decides which decisions are safe to hand to AI, sets the limits, and answers for the outcome. Most surveyed logistics professionals report only moderate trust in AI outputs, and many firms have added human review of AI-assisted decisions.</t>
  </si>
  <si>
    <t xml:space="preserve">Use the AI, check it, improve it, prove what the human added: students ask an AI to propose which ten planning decisions at a distributor could be automated, test each proposal against value, risk, reversibility and data quality, rewrite the resulting decision-rights matrix, and defend the three decisions they kept with people.</t>
  </si>
  <si>
    <t xml:space="preserve">mkt-01</t>
  </si>
  <si>
    <t xml:space="preserve">AI Content Generation &amp; Brand Voice</t>
  </si>
  <si>
    <t xml:space="preserve">Generative AI drafts marketing copy, blog posts, ad variations and campaign emails from a brief, and marketers edit those drafts for the brand's voice, facts and audience before anything is published.</t>
  </si>
  <si>
    <t xml:space="preserve">40%</t>
  </si>
  <si>
    <t xml:space="preserve">In a randomized experiment by MIT economists Shakked Noy and Whitney Zhang (Science, July 2023), 453 college-educated professionals, including marketers, those given ChatGPT finished occupation-specific writing tasks in 40 percent less time, and independent evaluators rated their output 18 percent higher in quality. The tasks were writing tasks in general, not brand content specifically.</t>
  </si>
  <si>
    <t xml:space="preserve">• Knowledge of how a brand voice guide, audience persona and message strategy shape copy, and how to turn them into a clear AI brief.</t>
  </si>
  <si>
    <t xml:space="preserve">• Skill in fact-checking product claims, statistics and sources in AI-drafted content against approved company information before publication.
• Skill in editing AI drafts for brand voice, audience fit and tone so the result reads as the brand, not as generic copy.</t>
  </si>
  <si>
    <t xml:space="preserve">• Ability to recognize when AI-assisted content is fast but undifferentiated, and to add the original idea that sets the brand apart.</t>
  </si>
  <si>
    <t xml:space="preserve">The writing tasks the AI sped up in the MIT experiment did not require precise facts or knowledge of a company's goals or customers; the marketer supplies that context, checks every claim, and adds the original idea that Forrester warns agencies lose when they mistake efficiency for effectiveness.</t>
  </si>
  <si>
    <t xml:space="preserve">Use the AI, check it, improve it, prove what the human added: students give an AI a short brand guide and get three drafts of a product-launch email, mark every unsupported claim and off-brand phrase, rewrite the strongest draft, and submit a tracked-changes copy with a note on which of their edits changed what the email says or who it persuades.</t>
  </si>
  <si>
    <t xml:space="preserve">mkt-02</t>
  </si>
  <si>
    <t xml:space="preserve">AI Lead Scoring &amp; Prioritization</t>
  </si>
  <si>
    <t xml:space="preserve">Machine-learning models score each lead's likelihood to buy from CRM records, website and email behavior and firmographic data, so marketing and sales can route the best-fit leads to reps first and nurture the rest.</t>
  </si>
  <si>
    <t xml:space="preserve">Faraday, which sells predictive lead scoring, reports (June 2026) that after adding predictive lead scoring, the American Standard contact center it worked with raised its contact rate from 5.56% to 20%, and that high-score leads converted at 3x the rate of others. This is a vendor case study, not an independent evaluation.</t>
  </si>
  <si>
    <t xml:space="preserve">• Knowledge of how predictive lead scores are trained on past CRM outcomes, and which fields can leak the outcome into the model.</t>
  </si>
  <si>
    <t xml:space="preserve">• Skill in testing a lead-scoring model on held-out or randomly chosen leads before trusting its ranking.
• Skill in reading precision, recall and class imbalance so that high overall accuracy is not mistaken for finding the buyers.</t>
  </si>
  <si>
    <t xml:space="preserve">• Ability to agree lead definitions and hand-off rules with sales, and to explain a score to the rep who acts on it.</t>
  </si>
  <si>
    <t xml:space="preserve">A score is only as good as the history and definitions behind it: in one experiment manually scored leads converted no better than unscored leads picked at random, and one model tested by Nygård and Mezei identified only 36% of the leads that actually bought. A person decides what a good lead is, checks the model against real outcomes, and keeps sales willing to act on it.</t>
  </si>
  <si>
    <t xml:space="preserve">Use the AI, check it, improve it, prove what the human added: students have an AI build a lead-scoring model on a public CRM-style dataset, test it on held-out leads for leaked fields and missed buyers, fix or remove the problem fields, and report how their changes altered which leads a sales team would call first.</t>
  </si>
  <si>
    <t xml:space="preserve">mkt-03</t>
  </si>
  <si>
    <t xml:space="preserve">AI Personalization &amp; Customer Segmentation</t>
  </si>
  <si>
    <t xml:space="preserve">AI groups customers by behavior and purchase history and generates tailored messages, offers and creative for each group or person, such as video or email ads matched to what a customer bought before.</t>
  </si>
  <si>
    <t xml:space="preserve">9.4%</t>
  </si>
  <si>
    <t xml:space="preserve">MIT's Initiative on the Digital Economy (March 2026), summarizing Kapoor and Kumar's field experiment with over 21,000 consumers, run on WhatsApp with an Indian e-commerce retailer of eco-friendly products (Marketing Science, 2025), reports click-through rates for AI-generated personalized video ads 9.4% higher than personalized image ads and 6.5% higher than generic videos; the paper's abstract describes the gain as six to nine percentage points.</t>
  </si>
  <si>
    <t xml:space="preserve">• Knowledge of segmentation logic, first-party data and consent rules that govern which customer data may be used to personalize messages.</t>
  </si>
  <si>
    <t xml:space="preserve">• Skill in designing a randomized test with a generic control that separates the effect of personalization from novelty.
• Skill in reviewing AI-personalized messages for factual errors, stereotyping and uses of personal data a customer would find intrusive.</t>
  </si>
  <si>
    <t xml:space="preserve">• Ability to judge where tailoring stops helping the customer and becomes manipulation, and to defend that line to a manager.</t>
  </si>
  <si>
    <t xml:space="preserve">In the MIT field experiment the marketing team kept full control of the message and used AI only to produce the variants; a person chooses which customer data are fair to use, checks each variant for errors and intrusiveness, and decides when tailoring becomes manipulation, a risk that grows as AI makes personalized persuasion scalable (Matz et al.).</t>
  </si>
  <si>
    <t xml:space="preserve">Use the AI, check it, improve it, prove what the human added: students give an AI three anonymized customer profiles and have it write personalized offers, audit each offer for errors, stereotyping and intrusive data use, rewrite them, and design an A/B test with a generic control that would show whether their edited versions perform better.</t>
  </si>
  <si>
    <t xml:space="preserve">mkt-04</t>
  </si>
  <si>
    <t xml:space="preserve">AI Search Visibility and the Zero-Click Shift</t>
  </si>
  <si>
    <t xml:space="preserve">AI-generated answers in search now satisfy many queries without a click, so marketers structure content to be cited inside those answers (generative engine optimization) and track how the brand appears in AI answers alongside rankings and traffic.</t>
  </si>
  <si>
    <t xml:space="preserve">8%</t>
  </si>
  <si>
    <t xml:space="preserve">Pew Research Center, analyzing the March 2025 browsing data of 900 U.S. adults (68,879 Google searches), found that users clicked a traditional search result on 8% of visits to pages with an AI summary, against 15% of visits without one, and clicked a link inside the summary on only 1% of visits.</t>
  </si>
  <si>
    <t xml:space="preserve">• Knowledge of how AI answer engines select and cite sources, and why ranking first no longer guarantees a visit.</t>
  </si>
  <si>
    <t xml:space="preserve">• Skill in structuring web content with clear, sourced answers that an AI system can retrieve and cite accurately.
• Skill in auditing what AI answers say about a brand, logging errors, missing citations and competitor framing.</t>
  </si>
  <si>
    <t xml:space="preserve">• Ability to tell a measured effect from a vendor's projection when judging traffic losses or claims about AI-search tactics.</t>
  </si>
  <si>
    <t xml:space="preserve">Pew found people rarely click through from AI summaries, so a person decides what the brand needs to be known for, checks what AI answers actually say about it, and judges which visibility tactics are worth paying for, since the GEO researchers found tactics work differently from one domain to another.</t>
  </si>
  <si>
    <t xml:space="preserve">Use the AI, check it, improve it, prove what the human added: students ask several AI search tools ten buyer questions about a local business, record whether and how it is cited and what is wrong, rewrite one of its web pages to answer those questions with sourced facts, and write a measurement plan showing how they would tell whether their rewrite, not chance, changed the citations.</t>
  </si>
  <si>
    <t xml:space="preserve">mkt-05</t>
  </si>
  <si>
    <t xml:space="preserve">AI-Powered Marketing Performance Analytics</t>
  </si>
  <si>
    <t xml:space="preserve">AI models combine spend, sales and channel data to estimate what each channel actually contributed (for example Bayesian marketing mix models), summarize campaign performance and recommend how to shift budget.</t>
  </si>
  <si>
    <t xml:space="preserve">fifty-five, a data and marketing consultancy that sold this work, reports (February 2026) that Estée Lauder Taiwan used a Google Meridian marketing mix model to move media spend away from channels past the point of diminishing returns, saving 10% of its media budget and raising ROI by 8%. This is a vendor case study, not an independent evaluation.</t>
  </si>
  <si>
    <t xml:space="preserve">• Knowledge of attribution and marketing mix modeling, including the difference between correlation in channel data and incremental, causal lift.</t>
  </si>
  <si>
    <t xml:space="preserve">• Skill in checking an AI-generated performance summary against the underlying data, metric definitions and date ranges before it reaches a decision-maker.
• Skill in designing a holdout or regional test to verify a model's budget recommendation before large amounts of spend move.</t>
  </si>
  <si>
    <t xml:space="preserve">• Ability to explain a model's budget recommendation, its uncertainty and its trade-offs to a non-technical manager.</t>
  </si>
  <si>
    <t xml:space="preserve">Models can recommend where the money goes, but marketing leaders in the CMO Survey still rate their companies weakest at demonstrating ROI; a person checks the data and assumptions behind a recommendation, tests it before moving large budgets, and owns the decision.</t>
  </si>
  <si>
    <t xml:space="preserve">Use the AI, check it, improve it, prove what the human added: students give an AI a small multi-channel campaign dataset and ask for a performance summary and budget recommendation, verify every number and causal claim against the data, correct the summary, and present a one-page memo on which recommendation they would test first and how.</t>
  </si>
  <si>
    <t xml:space="preserve">mkt-06</t>
  </si>
  <si>
    <t xml:space="preserve">AI Incidents, Disclosure, and the Brand Governance Gap</t>
  </si>
  <si>
    <t xml:space="preserve">Before AI-generated ads and content go live, marketers review them for hallucinated claims, bias and off-brand output, and decide whether and how to label the use of AI, as EU rules now require for deepfake content and industry frameworks recommend.</t>
  </si>
  <si>
    <t xml:space="preserve">70%</t>
  </si>
  <si>
    <t xml:space="preserve">IAB, the advertising trade association, with research partner Aymara (which sells AI safety evaluation tools), reports from a survey of 125 U.S. advertising executives published in August 2025 that over 70% of marketers have encountered an AI-related incident in their advertising, including hallucinations, bias or off-brand content, yet less than 35% plan to increase investment in AI governance or brand-integrity oversight over the next 12 months.</t>
  </si>
  <si>
    <t xml:space="preserve">• Knowledge of AI disclosure duties and norms, including the EU AI Act's deepfake labeling rule and industry disclosure frameworks.</t>
  </si>
  <si>
    <t xml:space="preserve">• Skill in running a pre-launch review of AI-generated ads for false claims, bias, rights and likeness issues, and off-brand content.
• Skill in writing a short AI content policy that names the reviewer, the approval step and the disclosure rule.</t>
  </si>
  <si>
    <t xml:space="preserve">• Ability to argue for or against disclosing AI use in a campaign from consumer evidence rather than intuition.</t>
  </si>
  <si>
    <t xml:space="preserve">Most marketers surveyed have already had an AI incident in their ads, and the AI cannot judge its own errors or decide what the audience is owed; a named person reviews the content, decides on disclosure and answers for it if it goes wrong, the role IAB's framework gives an AI Disclosure Lead.</t>
  </si>
  <si>
    <t xml:space="preserve">Use the AI, check it, improve it, prove what the human added: students generate an ad concept and image with AI, run it through a review checklist they write for accuracy, bias, rights and brand fit, fix what fails, and choose and justify a disclosure label using the IAB consumer findings and the EU deepfake rule.</t>
  </si>
  <si>
    <t xml:space="preserve">acct-01</t>
  </si>
  <si>
    <t xml:space="preserve">AI Bookkeeping Automation</t>
  </si>
  <si>
    <t xml:space="preserve">AI suggests a ledger category for each bank and card transaction, matches transactions to bank feeds to reconcile accounts, and pulls data from receipts and bills into the books. The accountant reviews what the system is unsure about and corrects miscoded entries.</t>
  </si>
  <si>
    <t xml:space="preserve">7.5 days</t>
  </si>
  <si>
    <t xml:space="preserve">In a study reported by Stanford GSB in June 2025, Jung Ho Choi (Stanford) and Chloe Xie (MIT Sloan) used survey responses from 277 accountants and task-level data from 79 small and mid-sized firms using AI-powered accounting tools, and found that accountants who use AI finalize monthly statements 7.5 days faster than those using traditional methods and spend 8.5% less time on routine back-office processing.</t>
  </si>
  <si>
    <t xml:space="preserve">• Knowledge of the chart of accounts, double-entry rules and bank reconciliation, enough to judge whether an AI-suggested category or match is right.
• Knowledge of how auto-categorization learns from past entries, so one wrong rule or miscoded vendor can repeat across many transactions.</t>
  </si>
  <si>
    <t xml:space="preserve">• Skill in reviewing AI-coded transactions and reconciliation exceptions, starting with low-confidence, unusual and high-value items, and correcting the ledger with documented reasons.</t>
  </si>
  <si>
    <t xml:space="preserve">• Ability to explain to a client or manager which AI-categorized entries were changed, why, and how the changes affect the financial statements.</t>
  </si>
  <si>
    <t xml:space="preserve">The software proposes categories and matches; the accountant decides which ones are wrong and why. In the Choi and Xie study, experienced accountants stepped in when the system's confidence dropped and gained more from AI, while junior staff tended to accept outputs even when they were flagged as uncertain.</t>
  </si>
  <si>
    <t xml:space="preserve">Use the AI, check it, improve it, prove what the human added: students run a month of a small business's bank transactions through an AI categorizer, check every low-confidence and high-value entry against receipts, correct the miscodes, and submit the reconciliation with a change log showing each correction and its effect on net income.</t>
  </si>
  <si>
    <t xml:space="preserve">acct-02</t>
  </si>
  <si>
    <t xml:space="preserve">AI Invoice Processing &amp; AP Automation</t>
  </si>
  <si>
    <t xml:space="preserve">AI reads incoming invoices, extracts the vendor, amounts and line items, matches them to purchase orders and receipts, routes them for approval and triages supplier emails. People handle the mismatches and exceptions it flags before anything is paid.</t>
  </si>
  <si>
    <t xml:space="preserve">nine to 10 months</t>
  </si>
  <si>
    <t xml:space="preserve">Gartner, which sells research and advice to finance leaders, surveyed 160 senior finance function leaders from January through April 2026 and found that AI for data extraction, accounts payable and receivable automation, and report creation generally delivers returns within nine to 10 months (press release, September 24, 2026).</t>
  </si>
  <si>
    <t xml:space="preserve">• Knowledge of the procure-to-pay cycle and three-way matching of purchase order, receiving record and invoice.
• Knowledge of internal controls over disbursements, such as segregation of duties and approval limits, and how automation changes where they sit.</t>
  </si>
  <si>
    <t xml:space="preserve">• Skill in checking AI-extracted invoice data and match exceptions against source documents before approving payment.</t>
  </si>
  <si>
    <t xml:space="preserve">• Ability to spot payment-fraud warning signs, such as changed vendor bank details or duplicate invoices, that an automated workflow can pass through.</t>
  </si>
  <si>
    <t xml:space="preserve">The AI clears routine matches; people resolve the exceptions, talk to suppliers and decide whether a payment is legitimate. Ardent Partners expects AP staff to become 'exception agent managers' who step in where judgment and supplier relationships matter.</t>
  </si>
  <si>
    <t xml:space="preserve">Use the AI, check it, improve it, prove what the human added: students give an AI tool 20 invoices with planted problems (a price mismatch, a duplicate, a changed bank account), compare its extraction and matching with the purchase orders, fix what it missed, and write a control memo listing which problems only the human review caught.</t>
  </si>
  <si>
    <t xml:space="preserve">acct-03</t>
  </si>
  <si>
    <t xml:space="preserve">AI Expense Management</t>
  </si>
  <si>
    <t xml:space="preserve">AI reads receipts, codes each expense, checks it against the company's travel and expense policy (often at the moment a corporate card is used) and flags out-of-policy, duplicate or suspicious claims, including receipts that were themselves made with AI.</t>
  </si>
  <si>
    <t xml:space="preserve">62%</t>
  </si>
  <si>
    <t xml:space="preserve">Ramp, which sells corporate cards and expense software, reports from transaction data on 50,000+ businesses on its platform that the rate of out-of-policy spend events falls 62% over two years after a company's first month on Ramp (blog post, March 18, 2026). This is the vendor's own before-and-after trend for its customers, not an independent or controlled study, and it reflects card controls and policy enforcement as a whole rather than AI alone.</t>
  </si>
  <si>
    <t xml:space="preserve">• Knowledge of expense policy design, reimbursement rules and the documentation needed to support a deductible business expense.
• Knowledge of how point-of-spend card controls differ from after-the-fact receipt review, and what each can and cannot catch.</t>
  </si>
  <si>
    <t xml:space="preserve">• Skill in testing AI-approved expense claims against card transactions, receipts and written policy, including spotting fabricated or AI-generated receipts.</t>
  </si>
  <si>
    <t xml:space="preserve">• Ability to set and adjust auto-approval thresholds and review rules so that small, frequent claims are still sampled by a person.</t>
  </si>
  <si>
    <t xml:space="preserve">AI checks every claim against the policy, but other AI can now fake the receipts it reads. AppZen's data show most fake receipts it flags are now AI-generated and sized to slip under auto-approval limits, so a person sets the thresholds, matches claims to real card transactions and handles the conversation when a claim is questioned.</t>
  </si>
  <si>
    <t xml:space="preserve">Use the AI, check it, improve it, prove what the human added: students run a set of expense claims (some with planted policy breaches and one AI-made receipt) through an AI policy checker, verify each verdict against card data and the written policy, rewrite one ambiguous policy rule, and report which problems the AI missed and the human caught.</t>
  </si>
  <si>
    <t xml:space="preserve">acct-04</t>
  </si>
  <si>
    <t xml:space="preserve">AI-Assisted Audit &amp; Compliance</t>
  </si>
  <si>
    <t xml:space="preserve">Audit firms use AI agents to extract and analyze client data, identify risk factors, draft workpapers and preliminary conclusions for auditors to review, and help check compliance with regulatory and disclosure requirements.</t>
  </si>
  <si>
    <t xml:space="preserve">5.0%</t>
  </si>
  <si>
    <t xml:space="preserve">Fedyk, Hodson, Khimich and Fedyk (Review of Accounting Studies, 2022) measured AI investment at the 36 largest U.S. audit firms from more than 310,000 employee resumes (2010–2019) and found that a one-standard-deviation increase in recent AI investment is associated with a 5.0% lower likelihood of an audit restatement and a 0.9% drop in audit fees; this is an association, not a controlled experiment.</t>
  </si>
  <si>
    <t xml:space="preserve">• Knowledge of audit evidence concepts (sufficiency, appropriateness, relevance, reliability) as they apply to AI-extracted data and AI-drafted workpapers.
• Knowledge of professional ethics and quality-management rules that keep the accountant, not the tool, responsible for judgments made with AI.</t>
  </si>
  <si>
    <t xml:space="preserve">• Skill in reviewing an AI-drafted workpaper or preliminary conclusion: tracing each statement to evidence, flagging unsupported claims, and documenting the challenge.</t>
  </si>
  <si>
    <t xml:space="preserve">• Ability to apply professional skepticism to technology outputs by asking what data the tool used and what it could have missed.</t>
  </si>
  <si>
    <t xml:space="preserve">The AI drafts and analyzes; the auditor signs the opinion and answers for it. The UK regulator says firms using GenAI in audits have to keep effective human oversight and accountability, and IESBA staff guidance says accountants remain responsible for their judgments whatever the level of automation.</t>
  </si>
  <si>
    <t xml:space="preserve">Use the AI, check it, improve it, prove what the human added: students ask an AI to draft a testing workpaper and conclusion for a small client's revenue account, tie every statement back to the sample evidence, mark and fix unsupported claims, and attach a reviewer note explaining which corrections changed the conclusion.</t>
  </si>
  <si>
    <t xml:space="preserve">acct-05</t>
  </si>
  <si>
    <t xml:space="preserve">AI Tax Preparation &amp; Compliance</t>
  </si>
  <si>
    <t xml:space="preserve">AI pulls data from client documents and bank feeds into tax workpapers, sorts clients by readiness, chases missing records, drafts filings and answers tax-research questions. The preparer reviews the work, checks the law and signs the return.</t>
  </si>
  <si>
    <t xml:space="preserve">up to 80%</t>
  </si>
  <si>
    <t xml:space="preserve">Sage, which sells the software, says in an August 2026 guide for UK accountants that its MTD for Income Tax Agent, built on Sage Copilot, can cut the admin around quarterly Making Tax Digital updates by up to 80% and hand back around five hours a week; this is the vendor's claim, and the page gives no method or sample.</t>
  </si>
  <si>
    <t xml:space="preserve">• Knowledge of the tax rules behind common individual and small-business returns, enough to recognize an implausible AI-prepared figure or position.
• Knowledge of professional standards on relying on tax software and tools, such as AICPA SSTS 1.4, and of preparer responsibility for a return.</t>
  </si>
  <si>
    <t xml:space="preserve">• Skill in verifying AI tax-research answers against primary authority, such as the Internal Revenue Code, regulations and official guidance, and citing it.</t>
  </si>
  <si>
    <t xml:space="preserve">• Ability to review an AI-prepared return or quarterly update for completeness and reasonableness before filing, and to document that review.</t>
  </si>
  <si>
    <t xml:space="preserve">The preparer, not the software, answers for the return. The AICPA standard allows reliance on tools only with professional judgment and care, and even Sage's own guide says bank data still needs review where it does not tell the full tax story; the person supplies client context, judgment on positions and the sign-off.</t>
  </si>
  <si>
    <t xml:space="preserve">Use the AI, check it, improve it, prove what the human added: students ask an AI three small-business tax questions and to draft one return schedule, verify each answer against primary sources, correct errors and missing citations, and submit a review memo showing what changed and how it affects the client's tax due.</t>
  </si>
  <si>
    <t xml:space="preserve">acct-06</t>
  </si>
  <si>
    <t xml:space="preserve">AI Journal-Entry Testing &amp; Technology-Assisted Audit Evidence</t>
  </si>
  <si>
    <t xml:space="preserve">Auditors run analytics or machine-learning tools over a company's whole general ledger to score journal entries and transactions for risk and select unusual items for testing, then investigate what the tool flags and document why the data and the tool's output can be relied on.</t>
  </si>
  <si>
    <t xml:space="preserve">• Knowledge of journal-entry fraud risk indicators, such as unusual users, timing, round amounts and manual entries near period end.
• Knowledge of the PCAOB AS 1105 and AS 2301 amendments on technology-assisted analysis, effective for fiscal years beginning on or after December 15, 2025.</t>
  </si>
  <si>
    <t xml:space="preserve">• Skill in investigating items a tool flags: gathering evidence, clearing false positives, and documenting why each item is or is not a misstatement.</t>
  </si>
  <si>
    <t xml:space="preserve">• Ability to judge whether the data a tool analyzed is complete and reliable, for example by reconciling the journal-entry population to the trial balance.</t>
  </si>
  <si>
    <t xml:space="preserve">A tool can score every entry, but it cannot decide which flagged entries matter or show that its input data were complete. The PCAOB amendments put investigating flagged items, and evaluating the reliability of information the company provides electronically, on the auditor; UK inspectors cited an audit where revenue analytics covered the whole population but there was inadequate evidence of how many of the journals behind the variances were tested.</t>
  </si>
  <si>
    <t xml:space="preserve">Use the AI, check it, improve it, prove what the human added: students run an anomaly-scoring tool or AI prompt over a sample general ledger, reconcile the entry population to the trial balance, investigate the top flagged entries plus a few unflagged ones, and write a workpaper showing which flags were false positives and what the tool missed.</t>
  </si>
  <si>
    <t xml:space="preserve">fin-01</t>
  </si>
  <si>
    <t xml:space="preserve">AI Financial Forecasting &amp; FP&amp;A</t>
  </si>
  <si>
    <t xml:space="preserve">Machine-learning and generative AI tools produce revenue and expense forecasts, rolling re-forecasts and first-draft variance commentary from historical financial data, so FP&amp;A analysts spend less time assembling numbers and more time explaining them.</t>
  </si>
  <si>
    <t xml:space="preserve">less than 2%</t>
  </si>
  <si>
    <t xml:space="preserve">PayU's global FP&amp;A lead reported in FP&amp;A Trends (May 2019) that machine-learning forecasts of revenue, gross margin and EBITDA, built as a three-month prototype in PayU's finance team, came within 2% of actuals in hard-to-forecast markets where the earlier bottom-up forecast had missed by 5-10%. This is one company's own account of its first months, not an audited result.</t>
  </si>
  <si>
    <t xml:space="preserve">• Knowledge of driver-based and rolling forecasts, variance analysis, and how forecast error and bias are measured against actuals.</t>
  </si>
  <si>
    <t xml:space="preserve">• Skill in assembling and cleaning historical financial data so a forecasting model or AI assistant receives complete, consistent inputs.
• Skill in back-testing an AI-generated forecast against held-out actuals and a simple baseline before it enters a plan.</t>
  </si>
  <si>
    <t xml:space="preserve">• Ability to explain a forecast's drivers, assumptions and limits to a manager, and to adjust it for known events the data cannot show.</t>
  </si>
  <si>
    <t xml:space="preserve">A model only knows the history it was trained on; the analyst knows about the price increase, the lost contract or the acquisition that is not in the data yet, and answers for the number that goes to leadership. Gartner's 2026 survey of finance leaders rated forecasting among the lowest-value AI uses so far, so the analyst's judgment on drivers and assumptions still decides the plan.</t>
  </si>
  <si>
    <t xml:space="preserve">Use the AI, check it, improve it, prove what the human added: students have an AI tool produce a 12-month revenue forecast and variance commentary from a company's monthly history, back-test it against held-out months and a naive baseline, adjust it for one documented business event, and report how much their adjustments changed forecast error.</t>
  </si>
  <si>
    <t xml:space="preserve">fin-02</t>
  </si>
  <si>
    <t xml:space="preserve">AI Fraud Detection &amp; Financial Crime Prevention</t>
  </si>
  <si>
    <t xml:space="preserve">Machine-learning models score payments, checks and account activity, flag likely fraud and money-laundering patterns, and rank alerts so investigators look at the riskiest cases first.</t>
  </si>
  <si>
    <t xml:space="preserve">$1 billion</t>
  </si>
  <si>
    <t xml:space="preserve">The U.S. Department of the Treasury reported on October 17, 2024 that using machine-learning AI to speed up the identification of Treasury check fraud led to $1 billion in recoveries in fiscal year 2024 (October 2023 to September 2024), part of over $4 billion in fraud and improper payments prevented or recovered that year.</t>
  </si>
  <si>
    <t xml:space="preserve">• Knowledge of common payment, check and account-takeover fraud schemes, anti-money-laundering red flags, and suspicious activity reporting duties.
• Knowledge of how anomaly-detection models score transactions and of the trade-off between false positives and missed fraud.</t>
  </si>
  <si>
    <t xml:space="preserve">• Skill in investigating an AI-flagged transaction using account history and documenting why it is fraud or a false positive.</t>
  </si>
  <si>
    <t xml:space="preserve">• Ability to monitor a fraud model's alert outcomes over time and escalate when false positives climb or new schemes slip through.</t>
  </si>
  <si>
    <t xml:space="preserve">The model flags; a person investigates, contacts the customer, decides whether to block a payment or file a report, and recognizes new schemes the model never saw in training. Treasury's interviews found many institutions rely on a human in the loop but worry reviewers develop a false sense of correctness in model outputs, which is why trained, skeptical investigators still matter.</t>
  </si>
  <si>
    <t xml:space="preserve">Use the AI, check it, improve it, prove what the human added: students run an AI anomaly screen on a synthetic card-transaction file, investigate a sample of its top alerts and of unflagged transactions, add one rule or feature that catches a planted scheme it missed, and report alert precision and missed fraud before and after their change.</t>
  </si>
  <si>
    <t xml:space="preserve">fin-03</t>
  </si>
  <si>
    <t xml:space="preserve">AI Treasury &amp; Cash Flow Management</t>
  </si>
  <si>
    <t xml:space="preserve">Machine-learning models forecast near-term cash inflows and outflows from bank, receivables and payables data; the treasury team adds known one-off flows and uses the forecast to decide how much cash to hold, invest or borrow.</t>
  </si>
  <si>
    <t xml:space="preserve">up to 90%</t>
  </si>
  <si>
    <t xml:space="preserve">AIA's head of treasury operations told Treasury Today (Adam Smith Awards Asia winner profile, January 2024) that the insurer's in-house machine-learning cash forecasting model, piloted in several Asian markets with treasury staff overlaying expected flows, produced forecasts up to 90% more accurate on specific cash flow items.</t>
  </si>
  <si>
    <t xml:space="preserve">• Knowledge of direct cash forecasting, working-capital drivers, liquidity buffers, and how forecast accuracy is measured by horizon.</t>
  </si>
  <si>
    <t xml:space="preserve">• Skill in reconciling an AI cash forecast to bank balances and scheduled payments, and overlaying one-off flows the model cannot see.
• Skill in building liquidity scenarios, such as a large customer paying late or a currency move, and reading their effect on minimum cash.</t>
  </si>
  <si>
    <t xml:space="preserve">• Ability to explain to a CFO why the cash forecast changed and which assumptions drive a funding or investment decision.</t>
  </si>
  <si>
    <t xml:space="preserve">At AIA the model's forecast is only the starting point: treasury staff overlay flows they know are coming, and the head of treasury credits the combination of machine learning and domain expertise for the accuracy gain. A treasurer knows about the tax payment, the acquisition or the slow-paying customer before it shows in the data, and owns the decision to borrow, invest or hold cash.</t>
  </si>
  <si>
    <t xml:space="preserve">Use the AI, check it, improve it, prove what the human added: students have an AI tool build a 13-week cash forecast from a company's receivables, payables and bank history, compare it with weeks held back as actuals, add overlays for documented one-off payments, and show how much their overlays reduced forecast error.</t>
  </si>
  <si>
    <t xml:space="preserve">fin-04</t>
  </si>
  <si>
    <t xml:space="preserve">AI Risk Modeling &amp; Stress Testing</t>
  </si>
  <si>
    <t xml:space="preserve">Banks and lenders use machine-learning models to estimate credit risk (who is likely to default, and at what price to lend) and to generate and run large sets of risk scenarios; each model has to be validated and challenged by people before its output drives lending or capital decisions.</t>
  </si>
  <si>
    <t xml:space="preserve">27%</t>
  </si>
  <si>
    <t xml:space="preserve">In results shared with the Consumer Financial Protection Bureau under its 2017 no-action letter (published by the CFPB in August 2019), Upstart reported that its underwriting model using alternative data and machine learning approved 27% more applicants than a traditional model and gave approved loans 16% lower average APRs; the CFPB states it did not replicate these simulations.</t>
  </si>
  <si>
    <t xml:space="preserve">• Knowledge of credit risk measures such as probability of default and loss given default, and of fair-lending and adverse-decision notice rules.</t>
  </si>
  <si>
    <t xml:space="preserve">• Skill in validating a credit model by comparing predicted with actual defaults, and approval rates across applicant groups, on held-out data.
• Skill in designing stress scenarios, such as a rate shock or rising unemployment, and interpreting their effect on portfolio losses.</t>
  </si>
  <si>
    <t xml:space="preserve">• Ability to challenge a model's assumptions and limits in plain language and document when and why its output is overridden.</t>
  </si>
  <si>
    <t xml:space="preserve">Federal bank guidance (SR 26-2) calls for 'effective challenge' by people with the expertise, independence and standing to change a model; a validator checks whether a model that looks accurate is also fair, explainable and still suited to current conditions. When an automated decision tool produces an adverse consequential decision, Colorado's SB 26-189 requires the deployer to give the consumer a plain-language description of the tool's role within 30 days, which someone has to understand well enough to write.</t>
  </si>
  <si>
    <t xml:space="preserve">Use the AI, check it, improve it, prove what the human added: students use an AI assistant to build a simple default-prediction model on a public loan dataset, validate it on held-out loans and across applicant groups, fix one weakness they find (a proxy variable or an untested scenario), and write a validation memo showing what their challenge changed.</t>
  </si>
  <si>
    <t xml:space="preserve">fin-05</t>
  </si>
  <si>
    <t xml:space="preserve">AI Accounts Receivable &amp; Collections Automation</t>
  </si>
  <si>
    <t xml:space="preserve">AI predicts which customers are likely to pay late, ranks the collections worklist by risk and value, recommends next actions and flags dispute language in customer replies, while automation sends routine reminders; collectors handle the conversations and decisions.</t>
  </si>
  <si>
    <t xml:space="preserve">5.5 days</t>
  </si>
  <si>
    <t xml:space="preserve">HighRadius, which sells the software, reports in its customer story that Yaskawa America cut days sales outstanding by 5.5 days and improved A/R team productivity by 60% after adopting its A/R automation, which included AI-based prioritization of collections worklists; the page gives no date or measurement period.</t>
  </si>
  <si>
    <t xml:space="preserve">• Knowledge of the order-to-cash cycle, days sales outstanding, aging reports, credit terms, and how deductions and disputes arise.</t>
  </si>
  <si>
    <t xml:space="preserve">• Skill in reviewing an AI-ranked collections worklist against payment history and open disputes, and re-prioritizing where the ranking is wrong.
• Skill in checking and rewriting AI-drafted payment reminders and dispute replies for accuracy, tone and the customer relationship.</t>
  </si>
  <si>
    <t xml:space="preserve">• Ability to measure collection results before and after automation and attribute changes in DSO honestly to their causes.</t>
  </si>
  <si>
    <t xml:space="preserve">A late-payment prediction is, in Quadient's own words, estimation, not certainty: collectors still make the calls, resolve disputes and manage relationships. A person decides when to offer a payment plan, place an account on credit hold, or go easy on a key customer whose business matters more than one late invoice.</t>
  </si>
  <si>
    <t xml:space="preserve">Use the AI, check it, improve it, prove what the human added: students give an AI tool a synthetic receivables ledger to rank accounts and draft reminders, check the ranking against payment history and open disputes, revise the plan and messages, and estimate the cash collected and DSO under the AI-only plan versus their revised plan.</t>
  </si>
  <si>
    <t xml:space="preserve">fin-06</t>
  </si>
  <si>
    <t xml:space="preserve">AI Governance and Model Risk Frameworks in Financial Services</t>
  </si>
  <si>
    <t xml:space="preserve">Financial institutions are being pushed from ad-hoc AI use toward documented governance: an inventory of AI models and uses, risk ratings, bias and performance testing, defined human review points, and lifecycle controls mapped to frameworks such as Treasury's Financial Services AI Risk Management Framework.</t>
  </si>
  <si>
    <t xml:space="preserve">65%</t>
  </si>
  <si>
    <t xml:space="preserve">The Cambridge Centre for Alternative Finance's 2026 Global AI in Financial Services Report (survey published April 2026) found that 65% of surveyed financial firms said they do not currently monitor their AI models for bias or discrimination; this is a governance gap, not an efficiency gain.</t>
  </si>
  <si>
    <t xml:space="preserve">• Knowledge of model risk management basics, the AI lifecycle, and AI risk frameworks such as NIST's AI RMF and the financial-services FS AI RMF.</t>
  </si>
  <si>
    <t xml:space="preserve">• Skill in documenting an AI use for a model inventory: purpose, data, owner, known limits, controls and where a human reviews output.
• Skill in testing an AI model's outcomes for bias across customer groups and recording results so an auditor can follow them.</t>
  </si>
  <si>
    <t xml:space="preserve">• Ability to decide where human approval belongs in an AI-assisted decision and explain that design to a business owner and an examiner.</t>
  </si>
  <si>
    <t xml:space="preserve">Frameworks do not apply themselves: people decide which AI uses are high-risk, who is accountable, and whether a reviewer is actually checking or just approving. Treasury's interviews found human-in-the-loop reviewers can develop a false sense of correctness, and the new federal model risk guidance leaves generative and agentic AI to each bank's own governance judgment.</t>
  </si>
  <si>
    <t xml:space="preserve">Use the AI, check it, improve it, prove what the human added: students have an AI assistant draft a model-inventory entry and governance memo for a bank's AI credit-scoring or customer-chatbot deployment, check it against the FS AI RMF and SR 26-2, fix the gaps they find (no named owner, untested bias, vague human review), and mark which controls they added.</t>
  </si>
  <si>
    <t xml:space="preserve">ent-01</t>
  </si>
  <si>
    <t xml:space="preserve">AI Business Plan Generation</t>
  </si>
  <si>
    <t xml:space="preserve">Owners use AI to draft business plans, cost sheets and operations documents, and as an on-call planning adviser that suggests what to change in the business. The draft comes fast; the prices, assumptions and choices in it still have to match the real business.</t>
  </si>
  <si>
    <t xml:space="preserve">15%</t>
  </si>
  <si>
    <t xml:space="preserve">In a five-month randomized trial of 640 Kenyan entrepreneurs (Otis, Clarke, Delecourt, Holtz and Koning, reported by UC Berkeley Haas on April 1, 2024), owners who were already performing well got a 15% performance boost from consulting a GPT-4 business mentor, while low performers saw an 8% drop in revenue. The trial measured the effect of AI business advice, not the time saved writing a plan document.</t>
  </si>
  <si>
    <t xml:space="preserve">• Knowledge of business plan components (market, operations, financial projections) and of which assumptions drive the plan's numbers.</t>
  </si>
  <si>
    <t xml:space="preserve">• Skill in tracing every price, figure and claim in an AI-drafted plan back to the owner's own data or a named source.</t>
  </si>
  <si>
    <t xml:space="preserve">• Ability to judge which AI-suggested changes fit the business's actual situation, especially on hard problems where AI advice is least reliable.
• Ability to explain and defend each key assumption in the plan to a lender, investor or judge without relying on the AI.</t>
  </si>
  <si>
    <t xml:space="preserve">The owner knows the real prices, customers and constraints, and answers for every claim: a business plan competition tells judges to assume teams are responsible for all content whether or not AI was used. In the Kenya trial, struggling owners who asked the AI mentor for help with harder problems ended up doing worse, so judging what AI advice fits the business is the human's job.</t>
  </si>
  <si>
    <t xml:space="preserve">Use the AI, check it, improve it, prove what the human added: students have AI draft a one-page plan for a real local business, label every number and claim as traced to the owner's input, a named source, or unsupported, fix or cut the unsupported ones, then defend three key assumptions in a two-minute judge-style Q&amp;A.</t>
  </si>
  <si>
    <t xml:space="preserve">ent-02</t>
  </si>
  <si>
    <t xml:space="preserve">AI Market Research &amp; Competitive Analysis</t>
  </si>
  <si>
    <t xml:space="preserve">Founders use AI to summarize markets and competitors, segment customers and even simulate customer reactions ('synthetic customers') before talking to real buyers. It speeds up early desk research, but it cannot show whether a venture's own customers will pay.</t>
  </si>
  <si>
    <t xml:space="preserve">In a 2023 field experiment with 758 Boston Consulting Group consultants (Dell'Acqua and co-authors, Harvard Business School Working Paper 24-013, September 2023), those using GPT-4 on 18 product-development tasks, including segmenting a market by users, completed tasks 25.1% more quickly and produced work of more than 40% higher quality; on a business case built from spreadsheet data and interviews, AI users were 19 percentage points less likely to reach the correct answer. Participants were consultants, not small-business owners.</t>
  </si>
  <si>
    <t xml:space="preserve">• Knowledge of the difference between secondary research, AI-simulated customer responses and primary evidence gathered from real customers.</t>
  </si>
  <si>
    <t xml:space="preserve">• Skill in verifying AI-supplied market sizes, competitor facts and citations against original reports, filings and current company websites.
• Skill in designing customer-discovery interviews that test the assumptions an AI market summary leaves open.</t>
  </si>
  <si>
    <t xml:space="preserve">• Ability to recognize analysis AI handles poorly, such as reconciling interview evidence with spreadsheet data, and to do that reasoning directly.</t>
  </si>
  <si>
    <t xml:space="preserve">AI sketches a market fast, but synthetic customers overrate novelty (they liked pancake-flavored toothpaste) and, as the researchers put it, beyond early trend-spotting “human research remains essential.” The founder checks the facts and goes to real customers for the evidence AI cannot supply.</t>
  </si>
  <si>
    <t xml:space="preserve">Use the AI, check it, improve it, prove what the human added: students ask AI for a competitor map and market-size estimate for a local venture, verify each figure and competitor against original sources, interview three potential customers, and write a memo showing which AI conclusions held, which failed, and what the interviews added.</t>
  </si>
  <si>
    <t xml:space="preserve">ent-03</t>
  </si>
  <si>
    <t xml:space="preserve">AI No-Code Business Automation</t>
  </si>
  <si>
    <t xml:space="preserve">No-code platforms let owners chain their apps into multi-step workflows and add AI steps or agents that draft, sort and act on information without programming. Most small firms are still trying AI rather than running core operations on it.</t>
  </si>
  <si>
    <t xml:space="preserve">14%</t>
  </si>
  <si>
    <t xml:space="preserve">In a Goldman Sachs 10,000 Small Businesses Voices survey of 1,256 program participants (conducted by Babson College and David Binder Research, January 27 – February 4, 2026), 76% said they currently use AI and 93% of users reported a positive impact, but only 14% said AI is fully embedded in their core operations. These figures cover AI use in general, not no-code automation alone.</t>
  </si>
  <si>
    <t xml:space="preserve">• Knowledge of process mapping: triggers, steps, hand-offs and data flows, and which steps are routine rules versus judgment calls.
• Knowledge of the privacy and data security risks of connecting business apps and customer data to AI services.</t>
  </si>
  <si>
    <t xml:space="preserve">• Skill in building and testing a multi-step workflow on sample data, including error handling and a human approval step before customer-facing actions.</t>
  </si>
  <si>
    <t xml:space="preserve">• Ability to choose which process to automate first by weighing time saved against the cost of an error reaching a customer or the books.</t>
  </si>
  <si>
    <t xml:space="preserve">The owner decides which steps are safe to run unattended and where a person approves before anything reaches a customer or the accounts; automation vendors now build pause-for-approval steps for this. Firms retraining staff for AI stress verifying outputs and following data security protocols.</t>
  </si>
  <si>
    <t xml:space="preserve">Use the AI, check it, improve it, prove what the human added: students map one real small-business process, build a no-code workflow with an AI step on a free tier, run it on 20 sample records and log every error, then add a human approval checkpoint and show the before-and-after error log.</t>
  </si>
  <si>
    <t xml:space="preserve">ent-04</t>
  </si>
  <si>
    <t xml:space="preserve">AI Pitch Deck &amp; Investor Communication</t>
  </si>
  <si>
    <t xml:space="preserve">Founders use AI to structure the pitch story, draft slide text, investor updates and crowdfunding pages, and generate visuals. Polished decks are now cheap, so investors and judges probe whether the founder understands and stands behind what the deck says.</t>
  </si>
  <si>
    <t xml:space="preserve">80%</t>
  </si>
  <si>
    <t xml:space="preserve">In a survey run by Clarify Capital, a small-business financing company (undated page; Fortune reported it on June 9, 2023), 250 investors and 250 business owners who did not know AI was involved rated pitch decks: 80% found the GPT-4-generated decks convincing, compared with 39% for successful human-made decks. These are stated ratings in a non-peer-reviewed survey, not actual investments.</t>
  </si>
  <si>
    <t xml:space="preserve">• Knowledge of pitch deck structure (problem, solution, market, traction, business model, financials, team, ask) and what investors look for in each.
• Knowledge of when and how to disclose AI involvement to investors and backers, and how disclosure affects their trust.</t>
  </si>
  <si>
    <t xml:space="preserve">• Skill in checking every figure, claim and image in an AI-drafted deck against source data before it reaches an investor.</t>
  </si>
  <si>
    <t xml:space="preserve">• Ability to explain and defend the deck's assumptions, calculations and market sizing in live investor Q&amp;A without the AI.</t>
  </si>
  <si>
    <t xml:space="preserve">Polish no longer sets a pitch apart; judging guidance treats Q&amp;A as “the primary mechanism for assessing authentic understanding,” and only the founder can defend the numbers. Backers also respond to how AI use is disclosed: on Kickstarter, disclosed AI involvement cut funds raised by 39.8%, less so when the disclosure was authentic and explicit.</t>
  </si>
  <si>
    <t xml:space="preserve">Use the AI, check it, improve it, prove what the human added: students generate a ten-slide deck with AI for a class venture, fact-check every number and claim, rewrite the slides that fail, write a one-line AI-use disclosure, then pitch and answer unscripted investor questions graded on reasoning rather than slide polish.</t>
  </si>
  <si>
    <t xml:space="preserve">ent-05</t>
  </si>
  <si>
    <t xml:space="preserve">AI Customer Service &amp; Chatbot Automation</t>
  </si>
  <si>
    <t xml:space="preserve">Small businesses use AI chatbots to answer common questions, order status and bookings around the clock, and AI assistants that suggest replies to the staff who handle customers. The business stays responsible for whatever its bot tells a customer.</t>
  </si>
  <si>
    <t xml:space="preserve">In a study of 5,179 customer support agents (Brynjolfsson, Li and Raymond, NBER Working Paper 31161, April 2023, revised November 2023), access to a generative AI conversational assistant raised issues resolved per hour by 14% on average and by 34% for novice and low-skilled workers, with minimal impact on experienced, highly skilled agents. It measured AI suggestions to human agents, not a stand-alone chatbot.</t>
  </si>
  <si>
    <t xml:space="preserve">• Knowledge of which customer questions suit automation and which call for a person, such as complaints, refunds, exceptions and sensitive situations.
• Knowledge of a business's legal responsibility for information its chatbot gives customers.</t>
  </si>
  <si>
    <t xml:space="preserve">• Skill in writing and maintaining the policy and FAQ content a chatbot answers from, and testing its replies against official policies.</t>
  </si>
  <si>
    <t xml:space="preserve">• Ability to review chatbot conversations, catch wrong or off-brand answers, and set clear hand-offs to a human.</t>
  </si>
  <si>
    <t xml:space="preserve">Owners worry customers find obvious bot help off-putting, and a tribunal held Air Canada liable when its chatbot invented a refund policy because the airline “did not take reasonable care to ensure its chatbot was accurate.” A person keeps the bot's knowledge current, handles the exceptions and owns the customer relationship.</t>
  </si>
  <si>
    <t xml:space="preserve">Use the AI, check it, improve it, prove what the human added: students build a simple FAQ chatbot from a real small business's policies, test it with 25 tricky customer questions, log every wrong or invented answer, fix the source content and hand-off rules, and re-test to show the error count drop.</t>
  </si>
  <si>
    <t xml:space="preserve">ent-06</t>
  </si>
  <si>
    <t xml:space="preserve">AI Marketing Copy &amp; Content Creation</t>
  </si>
  <si>
    <t xml:space="preserve">Owners use AI to write product descriptions, social posts, newsletters, website copy and ads, and to make images. It is the most common small-business use of AI; the copy still needs a person to check the facts and bring it into the business's own voice.</t>
  </si>
  <si>
    <t xml:space="preserve">In an experiment published in Science (Noy and Zhang, reported by MIT News on July 14, 2023), 453 college-educated professionals, including marketers and grant writers, wrote occupation-specific documents; access to ChatGPT cut completion time by 40 percent and raised quality, as rated by independent evaluators, by 18 percent. The tasks did not require precise factual accuracy, and the authors expect smaller real-world gains because of time spent fact-checking.</t>
  </si>
  <si>
    <t xml:space="preserve">• Knowledge of the business's brand voice, target customers, and which product claims it can actually back up.
• Knowledge of truth-in-advertising rules, including the FTC ban on fake consumer reviews and testimonials, which covers AI-generated ones.</t>
  </si>
  <si>
    <t xml:space="preserve">• Skill in editing AI-drafted copy for accuracy, tone and consistency with the brand across website, email and social channels.
• Skill in fact-checking prices, offers, product details and claims in AI-generated content before it is published.</t>
  </si>
  <si>
    <t xml:space="preserve">Small businesses report they “still need a writer to review and bring the copy into one voice that matches our other writing.” The owner knows which claims are true and answers for them under advertising law; the FTC's 2024 rule on fake reviews explicitly covers AI-generated ones.</t>
  </si>
  <si>
    <t xml:space="preserve">Use the AI, check it, improve it, prove what the human added: students generate a week of social posts and a product page for a real small business, check every factual claim against the owner or website, rewrite for the brand's voice, and submit a tracked-changes version with a one-line reason for each edit.</t>
  </si>
  <si>
    <t xml:space="preserve">Use case ID</t>
  </si>
  <si>
    <t xml:space="preserve">Publisher</t>
  </si>
  <si>
    <t xml:space="preserve">Title</t>
  </si>
  <si>
    <t xml:space="preserve">Link</t>
  </si>
  <si>
    <t xml:space="preserve">Published</t>
  </si>
  <si>
    <t xml:space="preserve">Kind</t>
  </si>
  <si>
    <t xml:space="preserve">Vendor?</t>
  </si>
  <si>
    <t xml:space="preserve">Quote (exact words)</t>
  </si>
  <si>
    <t xml:space="preserve">Quote found on page</t>
  </si>
  <si>
    <t xml:space="preserve">Checked on</t>
  </si>
  <si>
    <t xml:space="preserve">arXiv (Brian Jabarian, University of Chicago Booth School of Business; Luca Henkel, Erasmus University Rotterdam)</t>
  </si>
  <si>
    <t xml:space="preserve">Voice AI in Firms: A Natural Field Experiment on Automated Job Interviews (arXiv:2607.28222, v2)</t>
  </si>
  <si>
    <t xml:space="preserve">https://arxiv.org/abs/2607.28222</t>
  </si>
  <si>
    <t xml:space="preserve">2026-09-11</t>
  </si>
  <si>
    <t xml:space="preserve">Research</t>
  </si>
  <si>
    <t xml:space="preserve">Applicants were randomly assigned to be interviewed by either human recruiters or AI voice agents. Afterward, human recruiters evaluate the interviews and make hiring decisions. Applicants interviewed by AI agents are 12% more likely to receive job offers, and these gains translate into higher job starts and worker retention, with no decline in the productivity of hired workers.</t>
  </si>
  <si>
    <t xml:space="preserve">2026-10-13</t>
  </si>
  <si>
    <t xml:space="preserve">University of Washington (UW News)</t>
  </si>
  <si>
    <t xml:space="preserve">AI tools show biases in ranking job applicants' names according to perceived race and gender</t>
  </si>
  <si>
    <t xml:space="preserve">https://www.washington.edu/news/2024/10/31/ai-bias-resume-screening-race-gender/</t>
  </si>
  <si>
    <t xml:space="preserve">2024-10-31</t>
  </si>
  <si>
    <t xml:space="preserve">The researchers varied names associated with white and Black men and women across over 550 real-world resumes and found the LLMs favored white-associated names 85% of the time, female-associated names only 11% of the time, and never favored Black male-associated names over white male-associated names.</t>
  </si>
  <si>
    <t xml:space="preserve">arXiv / COLM 2026 (Matthew Bone, University of Oxford and Burning Glass Institute; Fabian Stephany, University of Oxford; Maria del Rio-Chanona, University College London)</t>
  </si>
  <si>
    <t xml:space="preserve">Monocultural Biases: Correlated biases in large language models lead to unequal systemic exclusion rates in hiring</t>
  </si>
  <si>
    <t xml:space="preserve">https://arxiv.org/pdf/2609.22169</t>
  </si>
  <si>
    <t xml:space="preserve">2026-08-26</t>
  </si>
  <si>
    <t xml:space="preserve">We find that, compared to their base models, post-trained models are 3.6% less likely to callback older applicants. ... More broadly, our results suggest that auditing models in isolation is insufficient for understanding the risks of widespread LLM adoption in labor markets.</t>
  </si>
  <si>
    <t xml:space="preserve">Office of the New York State Comptroller</t>
  </si>
  <si>
    <t xml:space="preserve">Enforcement of Local Law 144 – Automated Employment Decision Tools (audit)</t>
  </si>
  <si>
    <t xml:space="preserve">https://www.osc.ny.gov/state-agencies/audits/2025/12/02/enforcement-local-law-144-automated-employment-decision-tools</t>
  </si>
  <si>
    <t xml:space="preserve">2025-12-02</t>
  </si>
  <si>
    <t xml:space="preserve">Government</t>
  </si>
  <si>
    <t xml:space="preserve">DCWP surveyed websites and bias audits of 32 companies and identified just a single issue of non-compliance. However, DCWP’s review did not use the formal procedures created by OTI, as part of DCWP’s MOU, nor did it address all requirements of LL144. We reviewed the same companies and identified at least 17 instances of potential non-compliance under LL144.</t>
  </si>
  <si>
    <t xml:space="preserve">K&amp;L Gates LLP</t>
  </si>
  <si>
    <t xml:space="preserve">Navigating the AI Employment Landscape in 2026: Considerations and Best Practices for Employers</t>
  </si>
  <si>
    <t xml:space="preserve">https://www.klgates.com/thought-leadership/Navigating-the-AI-Employment-Landscape-in-2026-Considerations-and-Best-Practices-for-Employers-2-2-2026</t>
  </si>
  <si>
    <t xml:space="preserve">2026-02-03</t>
  </si>
  <si>
    <t xml:space="preserve">News</t>
  </si>
  <si>
    <t xml:space="preserve">effective 1 January 2026, Illinois House Bill 3773 ( HB 3773 ) amends the Illinois Human Rights Act, to expressly prohibit Illinois employers from using AI that “has the effect of subjecting employees to discrimination on the basis of protected classes.” ... HB 3773 also requires employers to notify employees and applicants when using AI during recruitment, hiring, promotion</t>
  </si>
  <si>
    <t xml:space="preserve">Colorado General Assembly</t>
  </si>
  <si>
    <t xml:space="preserve">SB26-189 bill summary</t>
  </si>
  <si>
    <t xml:space="preserve">https://leg.colorado.gov/bills/sb26-189</t>
  </si>
  <si>
    <t xml:space="preserve">2026-05-14</t>
  </si>
  <si>
    <t xml:space="preserve">Rule or standard</t>
  </si>
  <si>
    <t xml:space="preserve">The act establishes consumer notice requirements, mandating that deployers provide clear and conspicuous notice to consumers at the point of interaction with a covered ADMT. A deployer is required to provide a consumer with a plain language description of a covered ADMT's role within 30 days after the covered ADMT makes a consequential decision that results in an adverse outcome for the consumer.</t>
  </si>
  <si>
    <t xml:space="preserve">National Bureau of Economic Research (Erik Brynjolfsson, Danielle Li and Lindsey R. Raymond; Stanford and MIT)</t>
  </si>
  <si>
    <t xml:space="preserve">Generative AI at Work, NBER Working Paper 31161 (revised November 2023)</t>
  </si>
  <si>
    <t xml:space="preserve">https://www.nber.org/system/files/working_papers/w31161/w31161.pdf</t>
  </si>
  <si>
    <t xml:space="preserve">2023-11</t>
  </si>
  <si>
    <t xml:space="preserve">Access to the tool increases productivity, as measured by issues resolved per hour, by 14% on average, including a 34% improvement for novice and low-skilled workers but with minimal impact on experienced and highly skilled workers. We provide suggestive evidence that the AI model disseminates the best practices of more able workers and helps newer workers move down the experience curve. ... Access to the AI tool helps newer agents move more quickly down the experience curve: treated agents with two months of tenure perform just as well as untreated agents with more than six months of tenure.</t>
  </si>
  <si>
    <t xml:space="preserve">Everise</t>
  </si>
  <si>
    <t xml:space="preserve">Case Study: Intelligent New Hire Onboarding Chatbot</t>
  </si>
  <si>
    <t xml:space="preserve">https://info.weareeverise.com/resources/case-study/intelligent-new-hire-onboarding-chatbot</t>
  </si>
  <si>
    <t xml:space="preserve">Vendor</t>
  </si>
  <si>
    <t xml:space="preserve">Using our proprietary AI platform, we developed a new-hire onboarding chatbot that supports a candidate’s journey through the entire hiring and onboarding process.</t>
  </si>
  <si>
    <t xml:space="preserve">HR Dive (Industry Dive), reporting a Highwire survey</t>
  </si>
  <si>
    <t xml:space="preserve">AI-assisted performance reviews can’t replace human insight, report warns</t>
  </si>
  <si>
    <t xml:space="preserve">https://www.hrdive.com/news/ai-assisted-performance-reviews-cant-replace-human-insight-report-warns/832471/</t>
  </si>
  <si>
    <t xml:space="preserve">2026-10-08</t>
  </si>
  <si>
    <t xml:space="preserve">Survey</t>
  </si>
  <si>
    <t xml:space="preserve">A good manager can tell the difference between a smart risk and a careless mistake, but that takes context, and context is exactly what AI doesn’t have, Highwire’s CEO told HR Dive. ... Nearly 8 in 10 (78%) of the more than 300 U.S. people managers surveyed in August said they have used AI tools in the past 12 months to handle employee feedback or a performance review, Highwire found. Yet, while 54% of employees found AI-generated feedback more specific and actionable, about a third said it’s become more generic (34%) or less useful (32%). Additionally, only 16% of the more than 700 individual contributors surveyed said they were told AI played a role in their most recent review.</t>
  </si>
  <si>
    <t xml:space="preserve">Charter (Charter Works Inc.)</t>
  </si>
  <si>
    <t xml:space="preserve">How companies are using AI in performance reviews now</t>
  </si>
  <si>
    <t xml:space="preserve">https://www.charterworks.com/how-companies-are-using-ai-in-performance-reviews-now/</t>
  </si>
  <si>
    <t xml:space="preserve">2026-02-02</t>
  </si>
  <si>
    <t xml:space="preserve">Case study</t>
  </si>
  <si>
    <t xml:space="preserve">Managers may save time, but if they’re using AI tools without doing the hard work of reflection and assessing employees’ progress, it can defeat the purpose of reviews, letting managers and employees offload the thinking that makes the process valuable. ... Micron is tackling this issue through a “1-on-1 Assistant” that includes text boxes managers and reports can use to take notes during check-ins over the course of the year. The tool provides AI-generated summaries of those notes, which can be filtered by date.</t>
  </si>
  <si>
    <t xml:space="preserve">Textio (Kieran Snyder, co-founder)</t>
  </si>
  <si>
    <t xml:space="preserve">ChatGPT writes performance feedback</t>
  </si>
  <si>
    <t xml:space="preserve">https://textio.com/blog/chatgpt-writes-performance-feedback</t>
  </si>
  <si>
    <t xml:space="preserve">2023-01-25</t>
  </si>
  <si>
    <t xml:space="preserve">I wrote thousands of pieces of performance feedback with ChatGPT, and here’s what I learned about bias. ... In some cases, the effect is quite strong; for instance, regardless of what trait a kindergarten teacher is paired with, ChatGPT writes feedback with she/her pronouns. In other cases, the effect is less categorical, but still striking; nurses are presumed female 9 out of 10 times.</t>
  </si>
  <si>
    <t xml:space="preserve">California Legislature (SB 947, Chapter 859, Statutes of 2026), text hosted by CalMatters Digital Democracy</t>
  </si>
  <si>
    <t xml:space="preserve">SB 947: Employment: automated decision systems (chaptered)</t>
  </si>
  <si>
    <t xml:space="preserve">https://digitaldemocracy.calmatters.org/bills/ca_202520260sb947</t>
  </si>
  <si>
    <t xml:space="preserve">2026-09-30</t>
  </si>
  <si>
    <t xml:space="preserve">If an employer primarily relies upon an ADS output to make a disciplinary or termination decision, the employer shall direct a human to corroborate the decision using data that was collected or used to produce the ADS output or other relevant corroborating or supporting information.</t>
  </si>
  <si>
    <t xml:space="preserve">California Legislature (AB 1883, Chapter 853, Statutes of 2026), text hosted by CalMatters Digital Democracy</t>
  </si>
  <si>
    <t xml:space="preserve">AB 1883: Workplace surveillance tools (chaptered)</t>
  </si>
  <si>
    <t xml:space="preserve">https://digitaldemocracy.calmatters.org/bills/ca_202520260ab1883</t>
  </si>
  <si>
    <t xml:space="preserve">An employer shall not use a workplace surveillance tool that uses artificial intelligence on employees for either of the following:(1)Recognizing, or making inferences or predictions about, an individuals emotional state.(2)Collecting neural data.</t>
  </si>
  <si>
    <t xml:space="preserve">International Journal of Advanced Corporate Learning (Doug Lynch and Mark DeGennaro, University of Southern California)</t>
  </si>
  <si>
    <t xml:space="preserve">Using a Random Controlled Trial to Explore the Impact of AI-Enabled Learning, iJAC 17(4)</t>
  </si>
  <si>
    <t xml:space="preserve">https://online-journals.org/index.php/i-jac/article/download/48321/15503/160661</t>
  </si>
  <si>
    <t xml:space="preserve">2024-11-05</t>
  </si>
  <si>
    <t xml:space="preserve">Working with a manufacturing company, we used a randomized control trial approach (matching pairs) to present two groups of employees with a course on design thinking, one presented via a traditional learning management system (LMS Group) and other through an AI-enabled tool (AI Group) that adapts the content based on the learner’s demonstration of knowledge ... significantly fewer learners assigned to the AI-enabled course began the course (45% versus 14%). In terms of knowledge growth measured as the change between the pre and posttest, we find that there was a significantly different outcome in that the AI-enabled group improved by 30% whereas the control group only improved by 17%. ... The AI-enabled course took an average of 23% fewer minutes to complete. This generally happens because the system adapts to the learner</t>
  </si>
  <si>
    <t xml:space="preserve">American Marketing Association (Journal of Marketing press release; study by Xueming Luo, Shaojun Qin, Zheng Fang and Zhe Qu)</t>
  </si>
  <si>
    <t xml:space="preserve">Press Release From the Journal of Marketing: Coaching Sales Agents? Use AI and Human Coaches</t>
  </si>
  <si>
    <t xml:space="preserve">https://www.ama.org/press-releases/press-release-from-the-journal-of-marketing-coaching-sales-agents-use-ai-and-human-coaches/</t>
  </si>
  <si>
    <t xml:space="preserve">2020-11-19</t>
  </si>
  <si>
    <t xml:space="preserve">In the first experiment, a total of 429 agents were randomly assigned to undergo on-the-job sales training with an AI or human coach. Results show that the incremental impact of the AI coach over human coach is heterogeneous in an inverted-U shape. While middle-ranked agents improve the most, both bottom- and top-ranked agents show limited incremental gains. ... The results suggest that both bottom- and top-ranked agents in the AI–human coach assemblage condition enjoy higher performance than their counterparts in the AI coach alone or the human coach alone condition.</t>
  </si>
  <si>
    <t xml:space="preserve">We provide suggestive evidence that the AI model disseminates the best practices of more able workers and helps newer workers move down the experience curve.</t>
  </si>
  <si>
    <t xml:space="preserve">TechSpot</t>
  </si>
  <si>
    <t xml:space="preserve">IBM's human resource AI can predict when employees are about to leave the company</t>
  </si>
  <si>
    <t xml:space="preserve">https://www.techspot.com/news/79502-ibm-human-resource-ai-can-predict-when-employees.html</t>
  </si>
  <si>
    <t xml:space="preserve">2019-04-03</t>
  </si>
  <si>
    <t xml:space="preserve">According to a report from CNBC, IBM's patented " predictive attrition program " – revealed to the outlet by CEO Ginni Rometty – uses machine learning to analyze employees and determine when they might be about to quit. Rometty says the accuracy of these predictions is around the 95 percent mark, adding that the program has saved IBM roughly $300 million in "retention costs." Those are impressive numbers if they can be trusted.</t>
  </si>
  <si>
    <t xml:space="preserve">The Conference Board</t>
  </si>
  <si>
    <t xml:space="preserve">CHRO Confidence Index, Q3 2026 (press release)</t>
  </si>
  <si>
    <t xml:space="preserve">https://www.conference-board.org/topics/chro-confidence/press/chro-confidence-q3</t>
  </si>
  <si>
    <t xml:space="preserve">2026-10-01</t>
  </si>
  <si>
    <t xml:space="preserve">More than 8 in 10 CHROs (82%) say their organization has changed its workforce-planning process because of AI, although half describe the change as only slight. Just 19% say anticipated AI effects have been incorporated into workforce and financial planning across the enterprise.</t>
  </si>
  <si>
    <t xml:space="preserve">Gartner, Inc.</t>
  </si>
  <si>
    <t xml:space="preserve">Gartner Survey Finds AI Automation Is Reducing Some Entry-Level Hiring at Nearly One-Quarter of Organizations</t>
  </si>
  <si>
    <t xml:space="preserve">https://gcom.pdo.aws.gartner.com/en/newsroom/press-releases/2026-7-27-gartner-survey-finds-ai-automation-is-reducing-some-entry-level-hiring-at-nearly-one-quarter-of-organizations</t>
  </si>
  <si>
    <t xml:space="preserve">2026-07-27</t>
  </si>
  <si>
    <t xml:space="preserve">Twenty-two percent of CHROs report that at least one business leader in their organization has stopped hiring for entry level roles due to AI automation, according to Gartner, Inc., a business and technology insights company. The 4Q25 Gartner survey of 110 heads of HR also found that 95% of organizations have implemented AI in some capacity over the last year, but only one-in-five has realized significant or transformational value.</t>
  </si>
  <si>
    <t xml:space="preserve">Stanford Digital Economy Lab (Erik Brynjolfsson, Bharat Chandar and Ruyu Chen)</t>
  </si>
  <si>
    <t xml:space="preserve">Canaries in the Coal Mine? Six Facts about the Recent Employment Effects of Artificial Intelligence (revised August 2026)</t>
  </si>
  <si>
    <t xml:space="preserve">https://digitaleconomy.stanford.edu/publication/canaries-in-the-coal-mine-six-facts-about-the-recent-employment-effects-of-artificial-intelligence/</t>
  </si>
  <si>
    <t xml:space="preserve">2026-08-12</t>
  </si>
  <si>
    <t xml:space="preserve">However, employment of young workers (ages 22–25) in AI-exposed occupations now stands 19% below where it would be had it kept pace with that of their less-exposed peers; experienced workers show no comparable gap. ... We interpret these facts as early, descriptive indicators—canaries in the coal mine—rather than causal estimates</t>
  </si>
  <si>
    <t xml:space="preserve">Peterson Institute for International Economics (Jed Kolko)</t>
  </si>
  <si>
    <t xml:space="preserve">Research on AI and the labor market is still in the first inning</t>
  </si>
  <si>
    <t xml:space="preserve">https://www.piie.com/blogs/realtime-economics/2026/research-ai-and-labor-market-still-first-inning</t>
  </si>
  <si>
    <t xml:space="preserve">2026-03-10</t>
  </si>
  <si>
    <t xml:space="preserve">In this analysis, I review a selection of recent research and find that the evidence on how AI is affecting the labor market today is inconclusive, and claims about harmful impacts on particular groups of workers are premature.</t>
  </si>
  <si>
    <t xml:space="preserve">UC Berkeley Haas School of Business (The Culture Kit podcast)</t>
  </si>
  <si>
    <t xml:space="preserve">IBM's Nickle LaMoreaux on how AI helped HR put people first</t>
  </si>
  <si>
    <t xml:space="preserve">https://haas.berkeley.edu/culture/culture-kit-podcast/posts/s3-e2-ibms-nickle-lamoreaux-on-how-ai-helped-hr-put-people-first/</t>
  </si>
  <si>
    <t xml:space="preserve">2025-02-11</t>
  </si>
  <si>
    <t xml:space="preserve">IBM’s digital AI agent now handles 11 million interactions annually with a 94% resolution rate, and employee satisfaction has soared. ... The other thing I’m proud to say is that the digital assistant itself has a 94% containment rate. What does that mean? Of those transactions coming in, the questions coming in, how many is it able to handle without having to go to a human tier?</t>
  </si>
  <si>
    <t xml:space="preserve">Fortune</t>
  </si>
  <si>
    <t xml:space="preserve">IBM CHRO says first AskHR AI rollout made workers dissatisfied with HR</t>
  </si>
  <si>
    <t xml:space="preserve">https://fortune.com/2024/07/12/ibm-chro-ai-chatbot-rollout-strategy-lessons/</t>
  </si>
  <si>
    <t xml:space="preserve">2024-07-12</t>
  </si>
  <si>
    <t xml:space="preserve">But within that first year after the firm required workers to use AskHR, HR’s NPS rating plummeted to -35, on a scale from -100 to +100. ... AskHR has now evolved to handle 94% of employee queries and resolve around 10.1 million interactions per year for the HR department, according to the company. And while it handles the vast majority of questions, LaMoreaux says, the chatbot will direct workers to arrange a meeting with an HR leader directly if their issue is more sensitive. Situations like low performance or misconduct are still handled by humans.</t>
  </si>
  <si>
    <t xml:space="preserve">Gartner Says CHROs' Top Priorities for 2027 Focus on Meeting CEOs' Expectations While Minimizing Organizational Risk</t>
  </si>
  <si>
    <t xml:space="preserve">https://gcom.pdo.aws.gartner.com/en/newsroom/press-releases/2026-10-6-gartner-says-chros-top-priorities-for-2027-focus-on-meeting-ceos-expectations-while-minimizing-organizational-risk</t>
  </si>
  <si>
    <t xml:space="preserve">2026-10-06</t>
  </si>
  <si>
    <t xml:space="preserve">Enterprise AI agents are not just eliminating work, they systematically escalate ambiguity, judgment, and recovery work to human employees. Yet a July 2026 Gartner survey of 297 CHROs found that only 24% of leadership teams are aligned on who should be accountable for AI agents.</t>
  </si>
  <si>
    <t xml:space="preserve">UK Department for Business and Trade (Digital, Data and Technology Monitoring and Evaluation team)</t>
  </si>
  <si>
    <t xml:space="preserve">The Evaluation of the M365 Copilot Pilot in the Department for Business and Trade</t>
  </si>
  <si>
    <t xml:space="preserve">https://assets.publishing.service.gov.uk/media/68adbe409e1cebdd2c96a19d/dbt-microsoft-365-copilot-evaluation.pdf</t>
  </si>
  <si>
    <t xml:space="preserve">2025-08</t>
  </si>
  <si>
    <t xml:space="preserve">The most reported use cases from the diary study were “transcribing or summarising a meeting”, “writing an email”, and “summarising written communications”. ... Both “searching for existing information” and “transcribing or summarising meetings” had mean time savings of 0.7 hours per task. ... However, 22% of respondents did identify hallucinations, and 11% of respondents were unsure if they encountered hallucinations.</t>
  </si>
  <si>
    <t xml:space="preserve">HM Revenue &amp; Customs (UK)</t>
  </si>
  <si>
    <t xml:space="preserve">Evaluating the Impact of Microsoft Copilot in HMRC</t>
  </si>
  <si>
    <t xml:space="preserve">https://www.gov.uk/government/publications/evaluation-report-phase-3-trial-of-microsoft-copilot/evaluating-the-impact-of-microsoft-copilot-in-hmrc</t>
  </si>
  <si>
    <t xml:space="preserve">2026-07-09</t>
  </si>
  <si>
    <t xml:space="preserve">users found Copilot particularly useful for summarising meetings, searching for documentation, and specific technical tasks such as writing code and Excel formulae</t>
  </si>
  <si>
    <t xml:space="preserve">Anthropic</t>
  </si>
  <si>
    <t xml:space="preserve">Introducing Claude Tag</t>
  </si>
  <si>
    <t xml:space="preserve">https://www.anthropic.com/news/introducing-claude-tag</t>
  </si>
  <si>
    <t xml:space="preserve">2026-06-23</t>
  </si>
  <si>
    <t xml:space="preserve">If “ambient” behavior is enabled, Claude will proactively keep you updated about whatever it thinks you might need to know. It’ll flag relevant information from across the channels it’s in and the tools it’s connected to, and follow up on threads or tasks that have gone quiet without being resolved.</t>
  </si>
  <si>
    <t xml:space="preserve">WorkBoard Inc.</t>
  </si>
  <si>
    <t xml:space="preserve">From Fragmented Execution to AI-enabled Operating Cadence at Gruppo Sella (case study)</t>
  </si>
  <si>
    <t xml:space="preserve">https://www.workboard.com/resources/case-studies/gruppo-sella</t>
  </si>
  <si>
    <t xml:space="preserve">Key Impacts 90%+ OKR adoption, Set OKRs 2x as fast and 10x better quality, 25% of employees use daily AI summaries ... We started using the AI in WorkBoard in 2023. The quality of our measures went from OK to great and alignment got much better right away. ... “Every Friday, all top management receives an AI brief from WorkBoard on progress on our strategic priorities and is ready for Monday.”</t>
  </si>
  <si>
    <t xml:space="preserve">Gartner Survey Finds 79% of Corporate Strategists See AI and Analytics as Critical to Their Success Over the Next Two Years</t>
  </si>
  <si>
    <t xml:space="preserve">https://gcom.pdo.aws.gartner.com/en/newsroom/press-releases/2023-07-05-gartner-survey-finds-79-percent-of-corporate-strategists-see-ai-and-analytics-as-critical-to-their-success-over-the-next-two-years</t>
  </si>
  <si>
    <t xml:space="preserve">2023-07-05</t>
  </si>
  <si>
    <t xml:space="preserve">Strategists said that, on average, 50% of strategic planning and execution activities could be partially or fully automated; currently only 15% are. The survey was conducted from October 2022 through April 2023 among 200 corporate strategy leaders in North America, Western Europe, Asia/Pacific, and Australia/New Zealand, across different industries, revenue and company sizes.</t>
  </si>
  <si>
    <t xml:space="preserve">Mensch und Computer 2022 (ACM); Lieder, Chen, Stojcheski and Consul (Max Planck Institute for Intelligent Systems) and Pammer-Schindler (Graz University of Technology); author copy in the NSF Public Access Repository</t>
  </si>
  <si>
    <t xml:space="preserve">A Cautionary Tale About AI-Generated Goal Suggestions</t>
  </si>
  <si>
    <t xml:space="preserve">https://par.nsf.gov//servlets/purl/10345402</t>
  </si>
  <si>
    <t xml:space="preserve">2022-09</t>
  </si>
  <si>
    <t xml:space="preserve">The results of an online experiment with 259 participants revealed that our intuitively compelling goal suggestion algorithm was actively harmful to the quality of the people’s goals and their motivation to pursue them.</t>
  </si>
  <si>
    <t xml:space="preserve">Human Resource Development International (Taylor &amp; Francis); de Haan (Hult International Business School and VU Amsterdam), Terblanche (Stellenbosch Business School) and Nowack (Envisia Learning)</t>
  </si>
  <si>
    <t xml:space="preserve">A randomised controlled comparison of the effectiveness of human and AI chatbot coaching with goal attainment, wellbeing and self-efficacy</t>
  </si>
  <si>
    <t xml:space="preserve">https://a.storyblok.com/f/45434/x/8a08babd23/research_ai_vs_human_coaching.pdf</t>
  </si>
  <si>
    <t xml:space="preserve">2026-02-28</t>
  </si>
  <si>
    <t xml:space="preserve">The study demonstrated substantial effectiveness in diverse coaching outcomes but only for human coaching, with effect sizes in the mid-to-high range and strong predictions of success by initial self-efficacy and hope of the coachee.</t>
  </si>
  <si>
    <t xml:space="preserve">PLOS ONE; Terblanche, Molyn, de Haan and Nilsson</t>
  </si>
  <si>
    <t xml:space="preserve">Comparing artificial intelligence and human coaching goal attainment efficacy</t>
  </si>
  <si>
    <t xml:space="preserve">https://journals.plos.org/plosone/article?id=10.1371/journal.pone.0270255</t>
  </si>
  <si>
    <t xml:space="preserve">2022-06-21</t>
  </si>
  <si>
    <t xml:space="preserve">In both studies, human coaches and the AI coach were significantly more effective in helping clients reach their goals compared to the two control groups. Surprisingly however, the AI coach was as effective as human coaches at the end of the trials. ... At present, AI’s lack of empathy and emotional intelligence make human coaches irreplicable. ... Participants in both studies were recruited via email from a business school in the United Kingdom.</t>
  </si>
  <si>
    <t xml:space="preserve">BetterUp, Inc.</t>
  </si>
  <si>
    <t xml:space="preserve">Powering performance-ready workforces in the AI era (homepage)</t>
  </si>
  <si>
    <t xml:space="preserve">https://www.betterup.com</t>
  </si>
  <si>
    <t xml:space="preserve">AI guides everyone in the flow of work Always-on AI coaching meets workers in the moment through the apps they use every day to reinforce mindsets, habits, and behaviors. ... Increase: 41 % lift in the percentage of employees rated as top-tier.* Increase: 14x average return on investment Decrease: 50 % reduction in voluntary turnover rate.* Increase: 7.5 % increase in revenue * Findings based on comparison study of BetterUp users vs. non-users, combining BetterUp engagement data with customers’ performance and turnover data.</t>
  </si>
  <si>
    <t xml:space="preserve">Center for Creative Leadership (CCL); McCoy, Landolt, Welsh and DeStefano</t>
  </si>
  <si>
    <t xml:space="preserve">AI-Assisted Text Analysis for Coaching Evaluation: Exploring the Use of a Common AI Tool for Theming Text-Based Datasets</t>
  </si>
  <si>
    <t xml:space="preserve">https://cclinnovation.org/wp-content/uploads/2025/05/intcoaching.pdf</t>
  </si>
  <si>
    <t xml:space="preserve">2025</t>
  </si>
  <si>
    <t xml:space="preserve">With over 6,000 responses available from one of our open-ended evaluation survey questions, we decided to test how one publicly available large language model could assist with theming the data. ... First, GPT4’s output matched the consensus of our human coders 55-65% of the time when all parties were asked to select one theme from a GPT4-generated set to summarize each response. This is only slightly lower than the rate at which our human coders matched each other pre-consensus (60-70%) ... Finally, we engaged our expert coders to refine the set of themes GPT4 initially provided before including them as input to GPT4’s multi-theme coding task. By doing this, we reduced the number of themes GPT4 output by nearly half, while maintaining its accuracy at around 75%.</t>
  </si>
  <si>
    <t xml:space="preserve">ECONtribute (Universities of Bonn and Cologne), Discussion Paper No. 416; Hudde and Taflinger, University of Cologne</t>
  </si>
  <si>
    <t xml:space="preserve">A Golden Era for Open-Ended Questions? Using LLMs for Text Classification Tasks</t>
  </si>
  <si>
    <t xml:space="preserve">https://www.econtribute.de/RePEc/ajk/ajkdps/ECONtribute_416_2026.pdf</t>
  </si>
  <si>
    <t xml:space="preserve">2026-06</t>
  </si>
  <si>
    <t xml:space="preserve">We evaluate models from OpenAI, Anthropic, and Mistral, with and without access to training data. The most advanced models outperform student assistants, and performance further increases with training data, highlighting LLMs’ capability to code open-text responses.</t>
  </si>
  <si>
    <t xml:space="preserve">California Legislature (AB 1883, Chapter 853, Statutes of 2026), as published by CalMatters Digital Democracy</t>
  </si>
  <si>
    <t xml:space="preserve">AB 1883: Workplace surveillance tools</t>
  </si>
  <si>
    <t xml:space="preserve">Harvard Business School (Working Paper No. 24-013); Dell'Acqua, McFowland, Mollick, Lifshitz-Assaf, Kellogg, Rajendran, Krayer, Candelon and Lakhani</t>
  </si>
  <si>
    <t xml:space="preserve">Navigating the Jagged Technological Frontier: Field Experimental Evidence of the Effects of Artificial Intelligence on Knowledge Worker Productivity and Quality</t>
  </si>
  <si>
    <t xml:space="preserve">https://www.hbs.edu/faculty/Pages/item.aspx?num=64700</t>
  </si>
  <si>
    <t xml:space="preserve">2023-09</t>
  </si>
  <si>
    <t xml:space="preserve">In collaboration with the global management consulting firm Boston Consulting Group, we have developed realistic management consulting tasks and examined the human performance implications of using AI to perform complex and knowledge-intensive work. The preregistered experiment involved 758 knowledge workers. ... For each one of a set of 18 realistic knowledge tasks within the frontier of AI capabilities ranging from creative to analytical tasks, subjects using AI outperformed those not using AI, completing 12.2% more tasks and completing them 25.1% more quickly on average while also delivering solutions of significantly improved quality. However, for a complex managerial task selected to be outside the frontier, subjects using AI were 19% less likely to produce correct solutions compared with those without AI, pointing to potential limitations of AI supporting knowledge workers.</t>
  </si>
  <si>
    <t xml:space="preserve">Strategic Management Journal (Wiley); Doshi, Bell, Mirzayev and Vanneste; open-access copy in UCL Discovery</t>
  </si>
  <si>
    <t xml:space="preserve">Generative Artificial Intelligence and Evaluating Strategic Decisions</t>
  </si>
  <si>
    <t xml:space="preserve">https://discovery.ucl.ac.uk/id/eprint/10198793</t>
  </si>
  <si>
    <t xml:space="preserve">Each study uses a sample of 60 business models and examines agreement in business model rankings made by large language models (LLMs) and those by human experts. We consider multiple LLMs, assumed LLM roles, and prompts. We find that generative AI often produces evaluations that are inconsistent and biased. However, when aggregating evaluations, AI rankings tend to resemble those of human experts.</t>
  </si>
  <si>
    <t xml:space="preserve">arXiv preprint (not peer reviewed); Bottesch, Schwenke and Klier (University of Ulm), Förster (Karlsruhe Institute of Technology) and Zimmermann</t>
  </si>
  <si>
    <t xml:space="preserve">Faster, Higher, Stronger? The Impact of GenAI on Knowledge Work Productivity - Evidence from the Field (arXiv:2607.25922)</t>
  </si>
  <si>
    <t xml:space="preserve">https://arxiv.org/pdf/2607.25922</t>
  </si>
  <si>
    <t xml:space="preserve">2026-07-28</t>
  </si>
  <si>
    <t xml:space="preserve">Results show that GenAI consistently increases efficiency across tasks. However, its impact on quality is task-contingent: quality increases for knowledge packaging and creation but declines for knowledge acquisition. ... The task was presented in the form of a request from a supervisor preparing for a meeting with department heads and asking the participant to research and summarize the requested information in bullet points.</t>
  </si>
  <si>
    <t xml:space="preserve">KPMG LLP (US)</t>
  </si>
  <si>
    <t xml:space="preserve">AI's Value Story Sharpens as Organizations Gain Confidence in Governance, Accountability and Workforce Adoption (Q3 2026 AI Quarterly Pulse Survey)</t>
  </si>
  <si>
    <t xml:space="preserve">https://kpmg.com/us/en/media/news/q3-ai-pulse-2026.html</t>
  </si>
  <si>
    <t xml:space="preserve">2026-09-24</t>
  </si>
  <si>
    <t xml:space="preserve">Nearly 6 in 10 leaders report measurable business value from their AI initiatives, according to the latest KPMG Quarterly AI Pulse Survey . While productivity gains remain the most common (55%), organizations are increasingly reporting realized value across multiple dimensions, including faster decision-making (49%), better customer and employee experiences (38%) and stronger financial performance (37%).</t>
  </si>
  <si>
    <t xml:space="preserve">Gartner Unveils Top Predictions for IT Organizations and Users in 2025 and Beyond</t>
  </si>
  <si>
    <t xml:space="preserve">https://gcom.pdo.aws.gartner.com/en/newsroom/press-releases/2024-10-22-gartner-unveils-top-predictions-for-it-organizations-and-users-in-2025-and-beyond</t>
  </si>
  <si>
    <t xml:space="preserve">2024-10-22</t>
  </si>
  <si>
    <t xml:space="preserve">Through 2026, 20% of organizations will use AI to flatten their organizational structure, eliminating more than half of current middle management positions. ... AI deployment will also allow for enhanced productivity and increased span of control by automating and scheduling tasks, reporting and performance monitoring for the remaining workforce which allows remaining managers to focus on more strategic, scalable and value-added activities. AI implementation will present challenges for organizations, such as the wider workforce feeling concerned over job security, managers feeling overwhelmed with additional direct reports and remaining employees being reluctant to change or adopt AI-driver interaction.</t>
  </si>
  <si>
    <t xml:space="preserve">Harvard Business Review; Julia Shin and Sandra J. Sucher</t>
  </si>
  <si>
    <t xml:space="preserve">AI Adoption Is Overloading Your Middle Managers</t>
  </si>
  <si>
    <t xml:space="preserve">https://hbr.org/2026/06/ai-adoption-is-overloading-your-middle-managers</t>
  </si>
  <si>
    <t xml:space="preserve">2026-06-26</t>
  </si>
  <si>
    <t xml:space="preserve">But middle managers were overloaded with new responsibilities—validating AI outputs, identifying errors, coaching their teams in AI skills—all while facing unchanged or even increased delivery pressure and lacking formal support structures. ... Provide targeted training on AI oversight, such as hallucination detection, prompt evaluation, and fact-checking AI-generated analysis.</t>
  </si>
  <si>
    <t xml:space="preserve">Microsoft (WorkLab)</t>
  </si>
  <si>
    <t xml:space="preserve">2026 Work Trend Index Annual Report: Agents, human agency, and the opportunity for every organization</t>
  </si>
  <si>
    <t xml:space="preserve">https://www.microsoft.com/en-us/worklab/work-trend-index/agents-human-agency-and-the-opportunity-for-every-organization</t>
  </si>
  <si>
    <t xml:space="preserve">2026-05-05</t>
  </si>
  <si>
    <t xml:space="preserve">Many functions that deploy agents at scale will start to see a pattern: the more agents execute, the higher the stakes around human evaluation. Approving one bad output is manageable, but when bad outputs make it through at scale, the risk compounds. ... It starts with three questions that every Frontier Firm will need to answer: Who reviews agent performance? Who has the authority to update the workflows that agents run?</t>
  </si>
  <si>
    <t xml:space="preserve">As organizations improve visibility into AI spending and performance, they are also becoming more deliberate about where autonomy is appropriate. Nearly half of leaders (49%) have defined high-risk use cases where they do not allow autonomous decision-making by agents.</t>
  </si>
  <si>
    <t xml:space="preserve">Gartner Says CHROs’ Top Priorities for 2027 Focus on Meeting CEOs' Expectations While Minimizing Organizational Risk</t>
  </si>
  <si>
    <t xml:space="preserve">Amazon (About Amazon news site)</t>
  </si>
  <si>
    <t xml:space="preserve">Amazon announces 3 AI-powered innovations to get packages to customers faster</t>
  </si>
  <si>
    <t xml:space="preserve">https://www.aboutamazon.com/news/operations/amazon-ai-innovations-delivery-forecasting-robotics</t>
  </si>
  <si>
    <t xml:space="preserve">2025-06-11</t>
  </si>
  <si>
    <t xml:space="preserve">While our previous systems used sales history to guide inventory planning decisions, this foundation model adds time-bound data like weather patterns and holiday schedules to place the right products in the right locations more accurately. ... These forecasts have contributed to a 10% improvement in long-term national forecasts for deal events, and a 20% improvement in regional forecasts for millions of popular items, boosting productivity and shrinking our network’s carbon footprint.</t>
  </si>
  <si>
    <t xml:space="preserve">European Journal of Operational Research (Khosrowabadi, Hoberg and Imdahl), via Eindhoven University of Technology research portal</t>
  </si>
  <si>
    <t xml:space="preserve">Evaluating human behaviour in response to AI recommendations for judgemental forecasting</t>
  </si>
  <si>
    <t xml:space="preserve">https://research.tue.nl/en/publications/a251a143-a9d9-471e-ae09-83d17d25effd</t>
  </si>
  <si>
    <t xml:space="preserve">2022-12-16</t>
  </si>
  <si>
    <t xml:space="preserve">However, planners have the opportunity to intervene based on their experience or information that the systems may not capture. In this context, we study planners’ adjustments to AI-generated demand forecasts. ... Our dataset contains 30 million forecasts at the SKU-store-day level for 2019, plus variables related to products, weather, and holidays. ... Large positive adjustments occur more frequently but are often inaccurate, while large negative adjustments are generally more accurate but fewer in number. Thus, planners do not contribute to accuracy on average.</t>
  </si>
  <si>
    <t xml:space="preserve">International Journal of Forecasting (Fildes, Goodwin, Lawrence and Nikolopoulos), via University of Bath research portal</t>
  </si>
  <si>
    <t xml:space="preserve">Effective forecasting and judgmental adjustments: An empirical evaluation and strategies for improvement in supply-chain planning</t>
  </si>
  <si>
    <t xml:space="preserve">https://researchportal.bath.ac.uk/en/publications/effective-forecasting-and-judgmental-adjustments-an-empirical-eva/</t>
  </si>
  <si>
    <t xml:space="preserve">2009-01</t>
  </si>
  <si>
    <t xml:space="preserve">To investigate this, we collected data on more than 60,000 forecasts and outcomes from four supply-chain companies. In three of the companies, on average, judgmental adjustments increased accuracy. However, a detailed analysis revealed that, while the relatively larger adjustments tended to lead to greater average improvements in accuracy, the smaller adjustments often damaged accuracy. In addition, positive adjustments, which involved adjusting the forecast upwards, were much less likely to improve accuracy than negative adjustments.</t>
  </si>
  <si>
    <t xml:space="preserve">arXiv preprint (Madeka, Torkkola, Eisenach, Luo, Foster and Kakade; Amazon)</t>
  </si>
  <si>
    <t xml:space="preserve">Deep Inventory Management</t>
  </si>
  <si>
    <t xml:space="preserve">https://arxiv.org/pdf/2210.03137v3</t>
  </si>
  <si>
    <t xml:space="preserve">2022-11-28</t>
  </si>
  <si>
    <t xml:space="preserve">The deployment was for 10K products over a period of 26 weeks. We randomized these products into a Treatment (receiving Direct-Backprop buy quantities) and a Control (receiving Newsvendor policy buy quantities) group. The Control group was the current production system used by one of the largest Supply Chains in the world. The Treatment group was able to significantly reduce inventory (by ∼ 12%) without losing any excess revenue (statistically insignificant difference from 0%).</t>
  </si>
  <si>
    <t xml:space="preserve">Gartner Predicts Only 5% of Organizations Will Make at Least 10% of Supply Chain Planning Decisions Autonomously by 2030</t>
  </si>
  <si>
    <t xml:space="preserve">https://gcom.pdo.aws.gartner.com/en/newsroom/press-releases/2026-09-24-gartner-predicts-only-5-percent-of-organizations-will-make-at-least-10-percent-of-supply-chain-planning-decisions-autonomously-by-2030</t>
  </si>
  <si>
    <t xml:space="preserve">The pace of planning autonomy will depend on the type, complexity and risk of each planning decision. Routine operational decisions, including replenishment and order prioritization, offer greater automation potential, while strategic decisions involving network design and inventory policy will continue to require human judgment.</t>
  </si>
  <si>
    <t xml:space="preserve">INFORMS (Institute for Operations Research and the Management Sciences)</t>
  </si>
  <si>
    <t xml:space="preserve">UPS On-Road Integrated Optimization and Navigation (ORION) Project</t>
  </si>
  <si>
    <t xml:space="preserve">https://www.informs.org/Impact/O.R.-Analytics-Success-Stories/UPS-On-Road-Integrated-Optimization-and-Navigation-ORION-Project</t>
  </si>
  <si>
    <t xml:space="preserve">2016</t>
  </si>
  <si>
    <t xml:space="preserve">As of December 2015, ORION is being used by more than 35,000 of 55,000 U.S. drivers. ... As of December 2015, ORION has already saved UPS more than $320 million. At full deployment, ORION is expected to save $300–$400 million annually.</t>
  </si>
  <si>
    <t xml:space="preserve">Transport Topics</t>
  </si>
  <si>
    <t xml:space="preserve">UPS Routing Program ORION Helps Drivers Trim Miles, Reduce Costs</t>
  </si>
  <si>
    <t xml:space="preserve">https://www.ttnews.com/articles/ups-routing-program-orion-helps-drivers-trim-miles-reduce-costs</t>
  </si>
  <si>
    <t xml:space="preserve">2016-08-09</t>
  </si>
  <si>
    <t xml:space="preserve">The program uses the same algorithm for all of its routes, covering many different geographies, so UPS still encourages drivers to use their own judgment if they see an opportunity to improve upon the pre-calculated order. If running ahead of schedule, for example, a driver may choose to make an extra stop in a given area. “Technology by itself and humans by themselves are not as good as technology and a human together,” Levis said. “The drivers can do some things that ORION can’t do.”</t>
  </si>
  <si>
    <t xml:space="preserve">MIT Center for Transportation &amp; Logistics (Amazon Last Mile Routing Research Challenge)</t>
  </si>
  <si>
    <t xml:space="preserve">Amazon Last Mile Routing Research Challenge</t>
  </si>
  <si>
    <t xml:space="preserve">https://routingchallenge.mit.edu/</t>
  </si>
  <si>
    <t xml:space="preserve">2021</t>
  </si>
  <si>
    <t xml:space="preserve">Despite tremendous advances in route optimization over the last decades, there remains an important gap between theoretical route planning and real-life route execution: in real-life operations, the quality of a route is not exclusively defined by its theoretical length, duration, or cost. Experienced delivery drivers have tacit knowledge about the complex operational environment in which they serve customers on a daily basis.</t>
  </si>
  <si>
    <t xml:space="preserve">Walmart Inc.</t>
  </si>
  <si>
    <t xml:space="preserve">Walmart Commerce Technologies Launches AI-Powered Logistics Product</t>
  </si>
  <si>
    <t xml:space="preserve">https://corporate.walmart.com/news/2024/03/14/walmart-commerce-technologies-launches-ai-powered-logistics-product</t>
  </si>
  <si>
    <t xml:space="preserve">2024-03-14</t>
  </si>
  <si>
    <t xml:space="preserve">Route Optimization provides businesses of all sizes the use of AI-driven software to optimize driving routes, pack trailers efficiently and minimize miles traveled. Using this same custom technology, Walmart avoided 94 million pounds of CO² by eliminating 30 million unnecessary miles driven and optimized routes to bypass 110,000 inefficient paths.</t>
  </si>
  <si>
    <t xml:space="preserve">Business Insider</t>
  </si>
  <si>
    <t xml:space="preserve">How GM Uses AI to Predict and Prevent Costly Supply Chain Disruptions</t>
  </si>
  <si>
    <t xml:space="preserve">https://www.businessinsider.com/how-gm-uses-ai-predict-prevent-costly-supply-chain-disruptions-2025-9</t>
  </si>
  <si>
    <t xml:space="preserve">2025-09-19</t>
  </si>
  <si>
    <t xml:space="preserve">According to Sean Gaskin, General Motors' director of systems engineering and one of the AI program's architects, the technology has prevented at least 75 factory stoppages this year alone. ... Second, a centralized communication hub, monitored by risk analysts in Michigan, activates when the system identifies a disruption. It's triggered thousands of investigations. Third, Risk Intelligence, General Motors' AI article scanner, reads and classifies thousands of daily news articles for potential impact on the company's supply chain.</t>
  </si>
  <si>
    <t xml:space="preserve">National Defense Magazine (National Defense Industrial Association)</t>
  </si>
  <si>
    <t xml:space="preserve">Defense Logistics Agency Develops AI Tool To Monitor Supply Chain Risk</t>
  </si>
  <si>
    <t xml:space="preserve">https://digital.nationaldefensemagazine.org/april-2025/page-6?p=8</t>
  </si>
  <si>
    <t xml:space="preserve">2025-04</t>
  </si>
  <si>
    <t xml:space="preserve">To aid in this evaluation, the agency is developing an AI-based tool “that allows us to measure risk and drill down into different segments of all of our supply chains and to look at individual suppliers, performance, and to forecast some challenges based upon data that’s available in the public sector,” Simerly said. ... While DLA won’t use the tool for procurement decisions, it will be used “as we evaluate risk in performance,” Simerly said.</t>
  </si>
  <si>
    <t xml:space="preserve">Amazon (About Amazon news site; written by Scott Dresser, VP, Amazon Robotics)</t>
  </si>
  <si>
    <t xml:space="preserve">Amazon launches a new AI foundation model to power its robotic fleet and deploys its 1 millionth robot</t>
  </si>
  <si>
    <t xml:space="preserve">https://www.aboutamazon.com/news/operations/amazon-million-robots-ai-foundation-model</t>
  </si>
  <si>
    <t xml:space="preserve">2025-07-01</t>
  </si>
  <si>
    <t xml:space="preserve">Called DeepFleet, this AI technology will coordinate the movement of robots across our fulfillment network, improving the travel time of our robotic fleet by 10% and enabling us to deliver packages to customers faster and at lower costs. ... In fact, at our next-generation fulfillment center , launched late last year in Shreveport, Louisiana, advanced robotics require 30% more employees in reliability, maintenance, and engineering roles.</t>
  </si>
  <si>
    <t xml:space="preserve">Amazon unveils next-gen Proteus robot as part of €10 billion European investment in its fulfillment network</t>
  </si>
  <si>
    <t xml:space="preserve">https://www.aboutamazon.com/news/operations/amazon-proteus-robot-europe-investment-employee-support</t>
  </si>
  <si>
    <t xml:space="preserve">2026-06-04</t>
  </si>
  <si>
    <t xml:space="preserve">Employees will now be able to direct Proteus in the same way they’d communicate with a colleague—using plain, conversational language, with no technical commands and no programming interface. ... Like its predecessor, this Proteus is designed to take on physically demanding tasks—moving heavy carts and covering long distances—so employees can focus on higher-skilled work like managing inventory flow and ensuring quality control. These new technologies are part of Amazon’s plans to invest over €10 billion over the next few years to expand and modernize its fulfillment operations in Europe.</t>
  </si>
  <si>
    <t xml:space="preserve">ILR Review (Burtch, Greenwood and Ravindran), via IDEAS/RePEc</t>
  </si>
  <si>
    <t xml:space="preserve">Lucy and the Chocolate Factory: Warehouse Robotics and Worker Safety</t>
  </si>
  <si>
    <t xml:space="preserve">https://ideas.repec.org/a/sae/ilrrev/v78y2025i4p587-613.html</t>
  </si>
  <si>
    <t xml:space="preserve">While warehouse automation has the potential to reduce injuries by eliminating high-risk tasks, it may also increase injuries among remaining non-automated tasks because of reduced task variety and an accelerated pace of work. Findings provide evidence of both effects: Warehouse robotics are associated with a 40% decrease in severe injuries but a 77% increase in non-severe injuries. The authors provide subsequent evidence that the rise in non-severe injuries is at least partially attributable to the increased pace of work at robotics facilities.</t>
  </si>
  <si>
    <t xml:space="preserve">Locus Robotics</t>
  </si>
  <si>
    <t xml:space="preserve">Why Locus</t>
  </si>
  <si>
    <t xml:space="preserve">https://locusrobotics.com/why-locus</t>
  </si>
  <si>
    <t xml:space="preserve">With 22,000+ robots, 360+ sites, and operations in 20+ countries, Locus Robotics helps customers dramatically increase throughput, lower cost per pick, and maintain service levels through constant change. 2-3x Increase in Productivity 6-8 Weeks To Deploy 6-12 Months To ROI 50-90% Lower Labor Costs</t>
  </si>
  <si>
    <t xml:space="preserve">By 2030, only 5% of organizations implementing some form of supply chain planning automation will make at least 10% of their planning decisions autonomously, according to Gartner, Inc., a business and technology insights company. ... Start with the planning decision. Classify priority decisions as strategic, tactical or operational, define the desired business outcome, and determine whether AI should support, augment or automate each decision based on its value, complexity, risk and need for human judgment.</t>
  </si>
  <si>
    <t xml:space="preserve">Logistics Management (Peerless Media); study by Christopher A. Boone, Karl B. Manrodt, M. Douglas Voss and Joseph Tillman</t>
  </si>
  <si>
    <t xml:space="preserve">35th Annual Study of Logistics and Transportation Trends: Trust, but verify</t>
  </si>
  <si>
    <t xml:space="preserve">https://www.logisticsmgmt.com/article/35th_annual_study_of_logistics_and_transportation_trends_trust_but_verify</t>
  </si>
  <si>
    <t xml:space="preserve">2026-09-01</t>
  </si>
  <si>
    <t xml:space="preserve">Fifty-five percent reported moderate trust in AI-generated outputs and recommendations, compared with 38% reporting low or no trust and only 7% reporting high or very high trust. ... Organizations also implemented or upgraded fraud-detection or carrier-vetting tools and added human review requirements for AI-assisted decisions. Others established formal policies for verifying AI-generated content.</t>
  </si>
  <si>
    <t xml:space="preserve">Manufacturing &amp; Service Operations Management (INFORMS; Cohen, Dai, Perakis and 39 co-authors), via Scholars@Duke</t>
  </si>
  <si>
    <t xml:space="preserve">OM Forum—Supply Chain Management in the AI Era: A Vision Statement from the Operations Management Community</t>
  </si>
  <si>
    <t xml:space="preserve">https://scholars.duke.edu/publication/1824215</t>
  </si>
  <si>
    <t xml:space="preserve">2026-05-01</t>
  </si>
  <si>
    <t xml:space="preserve">This vision statement organizes the discussion around five layers of the interaction between AI and supply chain management: intelligence, execution, strategy, human, and infrastructure. ... Managerial implications: Realizing AI’s promise in supply chain management requires reliable data and infrastructure, integration of learning and optimization, transparent and explainable decision systems, and a long-term commitment to human–AI collaboration.</t>
  </si>
  <si>
    <t xml:space="preserve">MIT News (MIT News Office), reporting Noy and Zhang's study in Science</t>
  </si>
  <si>
    <t xml:space="preserve">Study finds ChatGPT boosts worker productivity for some writing tasks</t>
  </si>
  <si>
    <t xml:space="preserve">https://news.mit.edu/2023/study-finds-chatgpt-boosts-worker-productivity-writing-0714</t>
  </si>
  <si>
    <t xml:space="preserve">2023-07-14</t>
  </si>
  <si>
    <t xml:space="preserve">The tasks in the study weren’t quite replicas of real work: They didn’t require precise factual accuracy or context about things like a company’s goals or a customer’s preferences. ... Access to the assistive chatbot ChatGPT decreased the time it took workers to complete the tasks by 40 percent, and output quality, as measured by independent evaluators, rose by 18 percent. ... the researchers gave 453 college-educated marketers, grant writers, consultants, data analysts, human resource professionals, and managers two writing tasks specific to their occupation.</t>
  </si>
  <si>
    <t xml:space="preserve">Forrester Research, with the 4As (American Association of Advertising Agencies)</t>
  </si>
  <si>
    <t xml:space="preserve">Forrester: Nine In 10 US Marketing Agencies Use AI To Cut Costs At The Expense Of Creativity (press release for The State Of AI Inside US Marketing Agencies, 2026)</t>
  </si>
  <si>
    <t xml:space="preserve">https://www.forrester.com/press-newsroom/forrester-nine-in-10-us-marketing-agencies-use-ai-to-cut-costs-at-the-expense-of-creativity/</t>
  </si>
  <si>
    <t xml:space="preserve">2026-06-24</t>
  </si>
  <si>
    <t xml:space="preserve">Nine in 10 agencies use generative AI, and half use agentic AI for marketing execution. ... For the second consecutive year, the most cited use cases of AI in marketing include building creative content, crafting media and SEO strategy, and improving internal productivity. ... “AI has fundamentally transformed marketing agencies, but the industry is at risk of mistaking efficiency for effectiveness,” said Jay Pattisall, VP and principal analyst at Forrester.</t>
  </si>
  <si>
    <t xml:space="preserve">The CMO Survey (Duke University's Fuqua School of Business, with Deloitte and the American Marketing Association)</t>
  </si>
  <si>
    <t xml:space="preserve">The CMO Survey: Highlights and Insights Report, 2026 (35th edition; 308 U.S. marketing leaders, fielded January 7-29, 2026)</t>
  </si>
  <si>
    <t xml:space="preserve">https://cmosurvey.org/wp-content/uploads/2026/04/The_CMO_Survey-Highlights_and_Insights_Report-2026.pdf</t>
  </si>
  <si>
    <t xml:space="preserve">2026</t>
  </si>
  <si>
    <t xml:space="preserve">Content creation (73.9%), content personalization (65.4%), automation (48.9%), data analysis (46.3%), and targeting (45.2%) all show strong adoption growth since 2023.</t>
  </si>
  <si>
    <t xml:space="preserve">Faraday, Inc.</t>
  </si>
  <si>
    <t xml:space="preserve">How predictive lead scoring works — and why it outperforms traditional methods</t>
  </si>
  <si>
    <t xml:space="preserve">https://faraday.ai/blog/predictive-lead-scoring-b2c</t>
  </si>
  <si>
    <t xml:space="preserve">American Standard 's contact center was making 20,000 dials a day and reaching almost no one — a contact rate of 5.56%. After layering in predictive lead scoring, that number climbed to 20%, and high-score leads converted at 3x the rate of others.</t>
  </si>
  <si>
    <t xml:space="preserve">Proceedings of the 53rd Hawaii International Conference on System Sciences (Nygård and Mezei, Åbo Akademi University)</t>
  </si>
  <si>
    <t xml:space="preserve">Automating Lead Scoring with Machine Learning: An Experimental Study</t>
  </si>
  <si>
    <t xml:space="preserve">https://scholarspace.manoa.hawaii.edu/bitstreams/1d4e8c2d-4096-4628-b4f8-4f6086aa6b53/download</t>
  </si>
  <si>
    <t xml:space="preserve">2020-01</t>
  </si>
  <si>
    <t xml:space="preserve">In the study, the authors conducted an experiment of 800 leads scored according to manual lead scoring. They found no statistical difference between being able to convert scored leads that were determined "ready for sales" and randomly choosing leads that were not scored at all. ... It seems to have correctly guessed 90.22 % of the negative class, but only 36.27 % of the positive class. In lead scoring or marketing in general, one could argue that it is more important to be able to detect the positive than the negative class.</t>
  </si>
  <si>
    <t xml:space="preserve">Frontiers in Artificial Intelligence (peer-reviewed open-access journal)</t>
  </si>
  <si>
    <t xml:space="preserve">The relevance of lead prioritization: a B2B lead scoring model based on machine learning</t>
  </si>
  <si>
    <t xml:space="preserve">https://www.frontiersin.org/journals/artificial-intelligence/articles/10.3389/frai.2025.1554325/full</t>
  </si>
  <si>
    <t xml:space="preserve">2025-03-07</t>
  </si>
  <si>
    <t xml:space="preserve">This article addresses the topic by presenting a case study of a B2B software company's development of a lead scoring model based on data analytics and machine learning under the consumer theory approach. ... the feature importance analysis allowed the identification of features such as “source” and “lead status,” which increased the accuracy of the conversion prediction.</t>
  </si>
  <si>
    <t xml:space="preserve">MIT Initiative on the Digital Economy (blog summary of Kapoor and Kumar, Marketing Science, 2025)</t>
  </si>
  <si>
    <t xml:space="preserve">AI-Generated Video Ads Are Getting Personal. Are Consumers Buying It?</t>
  </si>
  <si>
    <t xml:space="preserve">https://ide.mit.edu/insights/personalized-ai-video-ads</t>
  </si>
  <si>
    <t xml:space="preserve">2026-03-05</t>
  </si>
  <si>
    <t xml:space="preserve">conducted an online experiment involving over 21,000 consumers. The duo worked with three organizations: a GenAI technology company, an Indian e-commerce retailer selling eco-friendly products, and a WhatsApp marketing provider. ... The results found that click-through rates (CTRs) for the AI personalized videos were 9.4% higher than the personalized image ads and 6.5% higher than the generic videos. ... Important to note, when creating the personalized videos ads, the marketing team retained full control over message content, using GenAI as a production tool rather than as a creative engine.</t>
  </si>
  <si>
    <t xml:space="preserve">Marketing Science (INFORMS), abstract as listed on RePEc/IDEAS</t>
  </si>
  <si>
    <t xml:space="preserve">Frontiers: Generative AI and Personalized Video Advertisements (Kapoor and Kumar, vol. 44(4), pp. 733-747)</t>
  </si>
  <si>
    <t xml:space="preserve">https://ideas.repec.org/a/inm/ormksc/v44y2025i4p733-747.html</t>
  </si>
  <si>
    <t xml:space="preserve">2025-07</t>
  </si>
  <si>
    <t xml:space="preserve">Our results show that GenAI-based personalized video ads increase engagement by six to nine percentage points over the baselines. These gains are robust across consumer demographics such as gender and location.</t>
  </si>
  <si>
    <t xml:space="preserve">Scientific Reports (Matz, Teeny, Vaid, Peters, Harari and Cerf), via PubMed Central</t>
  </si>
  <si>
    <t xml:space="preserve">The potential of generative AI for personalized persuasion at scale</t>
  </si>
  <si>
    <t xml:space="preserve">https://pmc.ncbi.nlm.nih.gov/articles/PMC10897294/</t>
  </si>
  <si>
    <t xml:space="preserve">2024-02-26</t>
  </si>
  <si>
    <t xml:space="preserve">We demonstrate that the rapid advances in large language models (LLMs), like ChatGPT, could accelerate this influence by making personalized persuasion scalable. Across four studies (consisting of seven sub-studies; total N = 1788), we show that personalized messages crafted by ChatGPT exhibit significantly more influence than non-personalized messages.</t>
  </si>
  <si>
    <t xml:space="preserve">Content creation (73.9%), content personalization (65.4%), automation (48.9%), data analysis (46.3%), and targeting (45.2%) all show strong adoption growth since 2023. ... Customer segmentation 21.5% 35.6% +14.1%</t>
  </si>
  <si>
    <t xml:space="preserve">Pew Research Center</t>
  </si>
  <si>
    <t xml:space="preserve">Google users are less likely to click on links when an AI summary appears in the results</t>
  </si>
  <si>
    <t xml:space="preserve">https://www.pewresearch.org/short-reads/2025/07/22/google-users-are-less-likely-to-click-on-links-when-an-ai-summary-appears-in-the-results/</t>
  </si>
  <si>
    <t xml:space="preserve">2025-07-22</t>
  </si>
  <si>
    <t xml:space="preserve">The total dataset used in this analysis contains 68,879 unique Google searches. ... Users who encountered an AI summary clicked on a traditional search result link in 8% of all visits. Those who did not encounter an AI summary clicked on a search result nearly twice as often (15% of visits). Google users who encountered an AI summary also rarely clicked on a link in the summary itself. This occurred in just 1% of all visits to pages with such a summary.</t>
  </si>
  <si>
    <t xml:space="preserve">arXiv preprint (Aggarwal, Murahari, Rajpurohit, Kalyan, Narasimhan and Deshpande)</t>
  </si>
  <si>
    <t xml:space="preserve">GEO: Generative Engine Optimization (arXiv:2311.09735)</t>
  </si>
  <si>
    <t xml:space="preserve">https://arxiv.org/pdf/2311.09735</t>
  </si>
  <si>
    <t xml:space="preserve">2024-06-28</t>
  </si>
  <si>
    <t xml:space="preserve">Through rigorous evaluation, we demonstrate that GEO can boost visibility by up to 40% in generative engine responses. Moreover, we show the efficacy of these strategies varies across domains, underscoring the need for domain-specific optimization methods.</t>
  </si>
  <si>
    <t xml:space="preserve">Generative Engine Optimization, getting content to appear in AI-generated search results, is already being used by 41.5% of companies, a notable finding for a capability that did not exist in prior surveys.</t>
  </si>
  <si>
    <t xml:space="preserve">fifty-five (data and marketing consultancy)</t>
  </si>
  <si>
    <t xml:space="preserve">ESTEE LAUDER: Deploying a Meridian MMM for +8% Media ROI and -10% Marketing Budget</t>
  </si>
  <si>
    <t xml:space="preserve">https://resources.fifty-five.com/estee-lauder-mmm-meridian</t>
  </si>
  <si>
    <t xml:space="preserve">2026-02</t>
  </si>
  <si>
    <t xml:space="preserve">Meridian’s ability to calibrate digital signals with offline sales and search volume data enabled a strategic reallocation of funds , effectively optimizing revenue by 800k, saving 10% on media budget and increasing ROI by 8% by pinpointing channels that had hit the point of diminishing returns.</t>
  </si>
  <si>
    <t xml:space="preserve">Execution and measurement gap: Companies are stronger on vendor selection (4.9) and mix decisions (4.8), yet lag in demonstrating ROI (4.4). The gap between generating ROI (4.5) and demonstrating it (4.2) highlights persistent measurement and attribution challenges. ... Data analysis and reporting: To measure performance, track metrics, and generate reports 24.8% 46.3% +21.5%</t>
  </si>
  <si>
    <t xml:space="preserve">Agencies are using AI extensively for ideation, content creation, competitive analysis, and performance reporting.</t>
  </si>
  <si>
    <t xml:space="preserve">IAB (Interactive Advertising Bureau), with Aymara</t>
  </si>
  <si>
    <t xml:space="preserve">AI Adoption Is Surging in Advertising, but is the Industry Prepared for Responsible AI?</t>
  </si>
  <si>
    <t xml:space="preserve">https://www.iab.com/insights/ai-adoption-is-surging-in-advertising-but-is-the-industry-prepared-for-responsible-ai/</t>
  </si>
  <si>
    <t xml:space="preserve">2025-08-21</t>
  </si>
  <si>
    <t xml:space="preserve">Over 70% of marketers have encountered an AI-related incident in their advertising efforts, including hallucinations, bias, or off-brand content, yet less than 35% plan to increase investment in AI governance or brand integrity oversight over the next 12 months. This research, conducted by IAB in partnership with Aymara surveyed 125 advertising industry executives in the U.S. using the IAB Insights Engine platform powered by Attest.</t>
  </si>
  <si>
    <t xml:space="preserve">IAB (Interactive Advertising Bureau), with Sonata Insights</t>
  </si>
  <si>
    <t xml:space="preserve">The AI Ad Gap Widens</t>
  </si>
  <si>
    <t xml:space="preserve">https://www.iab.com/insights/the-ai-gap-widens/</t>
  </si>
  <si>
    <t xml:space="preserve">2026-01-15</t>
  </si>
  <si>
    <t xml:space="preserve">The research also finds that these consumers are receptive to the disclosure of AI use in advertising, which can increase purchase likelihood. ... Although 89% of advertisers who have used generative AI to create ads at least sometimes disclose, less than half always do, essentially unchanged from 2024.</t>
  </si>
  <si>
    <t xml:space="preserve">IAB (Interactive Advertising Bureau)</t>
  </si>
  <si>
    <t xml:space="preserve">AI Transparency &amp; Disclosure Framework V2</t>
  </si>
  <si>
    <t xml:space="preserve">https://www.iab.com/wp-content/uploads/2026/08/IAB_AI_Trasparency_Disclosure_Framework_August_2026.pdf</t>
  </si>
  <si>
    <t xml:space="preserve">2026-08</t>
  </si>
  <si>
    <t xml:space="preserve">Team Training: The AI Disclosure Lead conducts concise sessions with creative, production, media, and comms teams so each function can apply disclosure thresholds directly in daily work.</t>
  </si>
  <si>
    <t xml:space="preserve">European Commission (DG CONNECT)</t>
  </si>
  <si>
    <t xml:space="preserve">Guidelines on the implementation of the transparency obligations for certain AI systems under Article 50 of the AI Act (Annex to C(2026) 5054 final)</t>
  </si>
  <si>
    <t xml:space="preserve">https://ec.europa.eu/newsroom/dae/redirection/document/131215</t>
  </si>
  <si>
    <t xml:space="preserve">2026-07-20</t>
  </si>
  <si>
    <t xml:space="preserve">Recital 134 AI Act clarifies that deployers using AI systems to generate or manipulate deep fake content should clearly and distinguishably disclose that such content has been artificially created or manipulated by labelling the AI output accordingly and disclosing its artificial origin.</t>
  </si>
  <si>
    <t xml:space="preserve">Stanford Graduate School of Business (Insights), reporting a working paper by Jung Ho Choi (Stanford GSB) and Chloe Xie (MIT Sloan)</t>
  </si>
  <si>
    <t xml:space="preserve">AI Is Reshaping Accounting Jobs by Doing the “Boring” Stuff</t>
  </si>
  <si>
    <t xml:space="preserve">https://gsb.stanford.edu/insights/ai-reshaping-accounting-jobs-doing-boring-stuff</t>
  </si>
  <si>
    <t xml:space="preserve">2025-06-26</t>
  </si>
  <si>
    <t xml:space="preserve">The research draws on survey responses from 277 accountants and detailed task-level data for 79 small- and mid-sized firms that use AI-powered accounting tools. ... According to the study, accountants who use AI support more clients per week and finalize monthly statements 7.5 days faster than those who use traditional methods. They also spend 8.5% less time on routine back-office processing. ... Senior accountants tend to treat AI as a collaborator. They are more discerning, stepping in when the system’s confidence drops and applying human oversight where it’s most needed. Junior staff, on the other hand, are more likely to accept AI-generated outputs at face value, even when those outputs are flagged as uncertain.</t>
  </si>
  <si>
    <t xml:space="preserve">Xero Limited</t>
  </si>
  <si>
    <t xml:space="preserve">Xero Announces New AI Innovations at Xerocon London as it Powers 5 Million Customers Globally</t>
  </si>
  <si>
    <t xml:space="preserve">https://www.xero.com/us/media-releases/xero-announces-new-ai-innovations-xerocon-london/</t>
  </si>
  <si>
    <t xml:space="preserve">Smart Document Capture is where the journey starts. JAX reads source documents and automatically extracts relevant data and information directly into Xero. ... Auto Bank Reconciliation powered by JAX automates one of the most time consuming manual tasks in bookkeeping by matching transactions to bank feeds automatically, in real-time.</t>
  </si>
  <si>
    <t xml:space="preserve">Sage (Sage Advice UK blog)</t>
  </si>
  <si>
    <t xml:space="preserve">MTD quarterly updates: A practice guide for accountants and bookkeepers</t>
  </si>
  <si>
    <t xml:space="preserve">https://www.sage.com/en-gb/blog/mtd-quarterly-update-accountants-bookkeepers/</t>
  </si>
  <si>
    <t xml:space="preserve">2026-08-08</t>
  </si>
  <si>
    <t xml:space="preserve">Lean on light-touch reconciliation. You no longer need to match every line by hand: let the software auto-match the bulk and have your team review the exceptions and anything that looks off.</t>
  </si>
  <si>
    <t xml:space="preserve">Gartner Says CFOs Must Take a More Disciplined Approach to Finance AI Investment</t>
  </si>
  <si>
    <t xml:space="preserve">https://gcom.pdo.aws.gartner.com/en/newsroom/press-releases/2026-09-24-gartner-says-cfos-must-take-a-more-disciplined-approach</t>
  </si>
  <si>
    <t xml:space="preserve">A Gartner survey of 160 senior finance function leaders from January through April 2026 found that data extraction, accounts payable and receivable automation, and report creation generally deliver returns within nine to 10 months.</t>
  </si>
  <si>
    <t xml:space="preserve">Auditoria.AI</t>
  </si>
  <si>
    <t xml:space="preserve">Case Study: From 100K Emails to Zero Chaos - A University Innovates AP</t>
  </si>
  <si>
    <t xml:space="preserve">https://www.auditoria.ai/case-study-university-ap/</t>
  </si>
  <si>
    <t xml:space="preserve">2026-06-16</t>
  </si>
  <si>
    <t xml:space="preserve">Each month, the team processed more than 5,800 invoices, alongside vendor inquiries that have to be reviewed, triaged, and resolved manually. ... Invoice turnaround dropped from 14 business days to 7. Time per invoice fell from close to 10 minutes to under 5.</t>
  </si>
  <si>
    <t xml:space="preserve">Ardent Partners (report underwritten by Esker, hosted on esker.com)</t>
  </si>
  <si>
    <t xml:space="preserve">Accounts Payable 2026: BIG Trends and Predictions</t>
  </si>
  <si>
    <t xml:space="preserve">https://www.esker.com/sites/default/files/2026-02/ardent-partners-accounts-payable-big-trends-and-predictions-2026.pdf</t>
  </si>
  <si>
    <t xml:space="preserve">2026-01</t>
  </si>
  <si>
    <t xml:space="preserve">This “self-correcting” workflow will eliminate a significant portion of manual intervention, but it will not replace human expertise. As a result, the role of the AP professional will transition from task doer to an “exception agent manager,” stepping in when negotiations reach a stalemate or require better communication or nuance.</t>
  </si>
  <si>
    <t xml:space="preserve">Ramp Business Corporation (Ramp blog)</t>
  </si>
  <si>
    <t xml:space="preserve">The Ramp Effect: out-of-policy spending declines over time on Ramp</t>
  </si>
  <si>
    <t xml:space="preserve">https://ramp.com/blog/the-ramp-effect-out-of-policy-spend-declines-on-ramp</t>
  </si>
  <si>
    <t xml:space="preserve">2026-03-18</t>
  </si>
  <si>
    <t xml:space="preserve">Over two years, companies on Ramp see a 62% decline in the rate of out-of-policy spend events. ... Transaction data from 50,000+ businesses on Ramp shows that out-of-policy behavior declines steadily over two years after a company’s first month on Ramp.</t>
  </si>
  <si>
    <t xml:space="preserve">Kognitos (blog)</t>
  </si>
  <si>
    <t xml:space="preserve">The Top AI Tools for Expense Management and T&amp;E Compliance (2026)</t>
  </si>
  <si>
    <t xml:space="preserve">https://www.kognitos.com/blog/top-ai-tools-expense-management-te-compliance-2026/</t>
  </si>
  <si>
    <t xml:space="preserve">2026-06-12</t>
  </si>
  <si>
    <t xml:space="preserve">Card-led platforms (Ramp, Brex, and travel-led Navan) issue corporate cards and enforce policy proactively at the moment of spend, automating receipt capture, categorization, and approval from the swipe.</t>
  </si>
  <si>
    <t xml:space="preserve">Accounting Today (Arizent)</t>
  </si>
  <si>
    <t xml:space="preserve">Use of AI receipts in expense fraud soars</t>
  </si>
  <si>
    <t xml:space="preserve">https://www.accountingtoday.com/news/use-of-ai-receipts-in-expense-fraud-soars</t>
  </si>
  <si>
    <t xml:space="preserve">Across AppZen's enterprise platform, which flags receipts suspected of being fraudulent, 0% were AI-generated in March 2025. By the middle of May this year, however, that proportion had soared to 70.8%. ... Overall, AI-generated expense fraud is a high-volume, low-dollar attack pattern, deliberately sized to slip under most companies' auto-approval thresholds.</t>
  </si>
  <si>
    <t xml:space="preserve">Review of Accounting Studies (Fedyk, Hodson, Khimich and Fedyk), open-access copy hosted by Reichman University</t>
  </si>
  <si>
    <t xml:space="preserve">Is artificial intelligence improving the audit process?</t>
  </si>
  <si>
    <t xml:space="preserve">https://www.runi.ac.il/media/jccjb0m0/is-artificial-intelligence-improving-the-audit-process.pdf</t>
  </si>
  <si>
    <t xml:space="preserve">2022-07-07</t>
  </si>
  <si>
    <t xml:space="preserve">We explore this question by leveraging a unique dataset of more than 310,000 detailed individual resumes for the 36 largest audit firms to identify audit firms’ employment of AI workers. ... Specifically, a one-standard-deviation change in recent AI investments is associated with a 5.0% reduction in the likelihood of an audit restatement, a 0.9% drop in audit fees, and a reduction in the number of accounting employees that reaches 3.6% after three years and 7.1% after four years. ... Our sample spans 2010–2019, covers the 36 largest U.S. public accounting firms with at least 100 employees, and analyzes more than 310,000 employee profiles.</t>
  </si>
  <si>
    <t xml:space="preserve">Deloitte (Middle East press room)</t>
  </si>
  <si>
    <t xml:space="preserve">Deloitte Unveils Connected Agentic Intelligence in Deloitte Omnia to Advance Audit &amp; Assurance</t>
  </si>
  <si>
    <t xml:space="preserve">https://www.deloitte.com/middle-east/en/about/press-room/deloitte-unveils-connected-agentic-intelligence-in-deloitte-omnia-to-advance-aa.html</t>
  </si>
  <si>
    <t xml:space="preserve">2026-07-01</t>
  </si>
  <si>
    <t xml:space="preserve">the network equips Deloitte’s nearly 85,000 Audit &amp; Assurance practitioners worldwide with enhanced insights and deep risk analysis ... Executing preliminary procedures, including data extraction, evidence analysis, drafting documentation, and developing preliminary conclusions for professionals to review; and Assisting with evaluating compliance with regulatory and disclosure requirements.</t>
  </si>
  <si>
    <t xml:space="preserve">Financial Reporting Council (FRC), UK audit regulator</t>
  </si>
  <si>
    <t xml:space="preserve">Annual Review of Audit Quality 2026</t>
  </si>
  <si>
    <t xml:space="preserve">https://www.frc.org.uk/documents/9772/Annual_Review_of_Audit_Quality_2026_2eSTaw8P.pdf</t>
  </si>
  <si>
    <t xml:space="preserve">2026-07-22</t>
  </si>
  <si>
    <t xml:space="preserve">The use of advanced technologies in audits, particularly generative AI (GenAI), is accelerating. Moving beyond peripheral tasks, some firms are now deploying GenAI tools to perform audit procedures and generate audit documentation. ... While these developments offer significant opportunities, they also introduce new risks to audit quality. Firms need to ensure that their SoQMs have robust governance, certification and monitoring processes that evolve appropriately alongside the use of these technologies, including maintaining effective human and firm oversight and accountability.</t>
  </si>
  <si>
    <t xml:space="preserve">International Ethics Standards Board for Accountants (IESBA), staff publication</t>
  </si>
  <si>
    <t xml:space="preserve">New IESBA Staff Publication Highlights Ethical Considerations for Accountants Using Emerging Technologies</t>
  </si>
  <si>
    <t xml:space="preserve">https://www.ethicsboard.org/news-events/2026-07/new-iesba-staff-publication-highlights-ethical-considerations-accountants-using-emerging</t>
  </si>
  <si>
    <t xml:space="preserve">2026-07-15</t>
  </si>
  <si>
    <t xml:space="preserve">The publication emphasizes that, regardless of the level of automation or technological sophistication involved, professional accountants remain responsible for the judgments and decisions made in their work. It also underscores the importance of applying the Code’s conceptual framework with an inquiring mind, professional judgment, and appropriate human oversight when evaluating technology-driven outputs.</t>
  </si>
  <si>
    <t xml:space="preserve">But there’s an important caveat: bank data may be the fastest starting point, but it still needs review, categorisation, and supplementation where the bank record does not tell the full tax story. ... Crucially it’s configurable and keeps you in control: you decide which tasks it does automatically and which a human signs off, so it is assisted, not autonomous. It can cut the admin around quarterly updates by up to 80% and hand back around five hours a week</t>
  </si>
  <si>
    <t xml:space="preserve">The Tax Adviser and Journal of Accountancy (AICPA &amp; CIMA)</t>
  </si>
  <si>
    <t xml:space="preserve">2026 tax software survey</t>
  </si>
  <si>
    <t xml:space="preserve">https://www.thetaxadviser.com/issues/2026/aug/2026-tax-software-survey/</t>
  </si>
  <si>
    <t xml:space="preserve">2026-08-31</t>
  </si>
  <si>
    <t xml:space="preserve">Sixty-five percent of respondents said they are using AI in tax research, followed by client communication (32%). Only 16% said they had no plans to use AI in their practices.</t>
  </si>
  <si>
    <t xml:space="preserve">The Tax Adviser (AICPA &amp; CIMA), Tax Practice &amp; Procedures column</t>
  </si>
  <si>
    <t xml:space="preserve">SSTS 1.4: A practical discussion of software reliance</t>
  </si>
  <si>
    <t xml:space="preserve">https://www.thetaxadviser.com/issues/2025/oct/ssts-1-4-a-practical-discussion-of-software-reliance/</t>
  </si>
  <si>
    <t xml:space="preserve">2025-10-31</t>
  </si>
  <si>
    <t xml:space="preserve">Under the standard, a member may reasonably rely on tools used in providing tax services to a taxpayer, exercising appropriate professional judgment and professional care (SSTS ¶¶ 1.4.3 and 1.4.4). However, members should be cautious of overreliance on such tools when providing tax services. Tools are not a substitute for professional judgment or knowledge, and members must take reasonable steps to determine that the tools used are appropriate for their intended purpose (SSTS ¶ 1.4.7).</t>
  </si>
  <si>
    <t xml:space="preserve">arXiv preprint (Nay, Karamardian, Lawsky and others)</t>
  </si>
  <si>
    <t xml:space="preserve">Large Language Models as Tax Attorneys: A Case Study in Legal Capabilities Emergence</t>
  </si>
  <si>
    <t xml:space="preserve">https://arxiv.org/abs/2306.07075</t>
  </si>
  <si>
    <t xml:space="preserve">2023-06-12</t>
  </si>
  <si>
    <t xml:space="preserve">The findings indicate that LLMs, particularly when combined with prompting enhancements and the correct legal texts, can perform at high levels of accuracy but not yet at expert tax lawyer levels.</t>
  </si>
  <si>
    <t xml:space="preserve">Public Company Accounting Oversight Board (PCAOB)</t>
  </si>
  <si>
    <t xml:space="preserve">Amendments Related to Aspects of Designing and Performing Audit Procedures that Involve Technology-Assisted Analysis of Information in Electronic Form (PCAOB Release No. 2024-007)</t>
  </si>
  <si>
    <t xml:space="preserve">https://assets.pcaobus.org/pcaob-dev/docs/default-source/rulemaking/docket-052/2024-007-adoptingrelease.pdf</t>
  </si>
  <si>
    <t xml:space="preserve">2024-06-12</t>
  </si>
  <si>
    <t xml:space="preserve">The amendments are focused on addressing certain aspects of technology-assisted analysis, not specific matters relating to other technology applications used in audits (e.g., blockchain or artificial intelligence) or the evaluation of the appropriateness of tools under the firm’s system of quality control. ... Specify considerations for the auditor’s investigation of items identified when performing tests of details; ... Specify auditor responsibilities for evaluating the reliability of external information provided by the company in electronic form and used as audit evidence; ... the amendments will take effect for audits of financial statements for fiscal years beginning on or after December 15, 2025. ... All the U.S. GNFs reported using tools to assist in: (i) identifying and selecting journal entries; and (ii) selecting samples for testing. ... Less than 7% of the U.S. GNFs’ tools used blockchain technology, artificial intelligence, or robotic process automation.</t>
  </si>
  <si>
    <t xml:space="preserve">U.S. Securities and Exchange Commission (Federal Register public inspection copy)</t>
  </si>
  <si>
    <t xml:space="preserve">Public Company Accounting Oversight Board; Order Granting Approval of Amendments Related to Aspects of Designing and Performing Audit Procedures that Involve Technology-Assisted Analysis of Information in Electronic Form (Release No. 34-100774)</t>
  </si>
  <si>
    <t xml:space="preserve">https://public-inspection.federalregister.gov/2024-18986.pdf</t>
  </si>
  <si>
    <t xml:space="preserve">2024-08-20</t>
  </si>
  <si>
    <t xml:space="preserve">This order approves the Amendments, which we find to be consistent with the requirements of Title I of SOX and the rules and regulations issued thereunder and necessary or appropriate in the public interest</t>
  </si>
  <si>
    <t xml:space="preserve">The use of AI-enabled techniques, such as transaction scoring procedures and automated evidence matching, are increasingly common. However, limited use of GenAI on audits was observed in the past year. ... Data analytics: There was a key finding on one audit relating to the approach taken to testing material variances between trade receivables and cash journals within the revenue data analytics procedures, performed over the total population of a material revenue stream. In particular, there was inadequate evidence of how a significant portion of the journals contributing to these variances were tested.</t>
  </si>
  <si>
    <t xml:space="preserve">Bloomberg Law</t>
  </si>
  <si>
    <t xml:space="preserve">Auditors, Investors Press US Watchdog to Fast-Track AI Guidance</t>
  </si>
  <si>
    <t xml:space="preserve">https://news.bloomberglaw.com/us-law-week/auditors-investors-press-us-watchdog-to-fast-track-ai-guidance</t>
  </si>
  <si>
    <t xml:space="preserve">The Public Company Accounting Oversight Board should prioritize staff guidance that would help auditors apply existing standards to AI-driven methods that promise to deliver faster, more accurate audits, according to feedback from firms including PwC LLP and Baker Tilly US LLP.</t>
  </si>
  <si>
    <t xml:space="preserve">FP&amp;A Trends Group (article by Asif Khan, Global FP&amp;A at PayU)</t>
  </si>
  <si>
    <t xml:space="preserve">Experiences from Implementing Machine Learning for Forecasting</t>
  </si>
  <si>
    <t xml:space="preserve">https://fpa-trends.com/article/experiences-implementing-machine-learning-forecasting</t>
  </si>
  <si>
    <t xml:space="preserve">2019-05-08</t>
  </si>
  <si>
    <t xml:space="preserve">We used these models to forecast revenue, gross margin and EBITDA. These models also provided several benefits across accuracy, speed and flexibility: Accuracy : The forecast variance versus actuals using ML models was down to less than 2% even in case of difficult to forecast markets where we earlier had a variance of 5-10%. With our high growth rates, this is a substantial improvement Speed : Complete bottom-up forecasting took us in some cases almost a week. Now using the trained ML models, we can perform robust forecasting in a day</t>
  </si>
  <si>
    <t xml:space="preserve">OneStream Software (reporting the 2026 FP&amp;A Trends Survey by FP&amp;A Trends Group)</t>
  </si>
  <si>
    <t xml:space="preserve">The Readiness Gap: New 10th Annual FP&amp;A Trends Survey Reveals AI Is Outpacing FP&amp;A’s Foundations</t>
  </si>
  <si>
    <t xml:space="preserve">https://www.onestream.com/blog/the-readiness-gap-new-10th-annual-fp-and-a-trends-survey-reveals-ai-is-outpacing-fp-and-a-s-foundations/</t>
  </si>
  <si>
    <t xml:space="preserve">2026-07-08</t>
  </si>
  <si>
    <t xml:space="preserve">Generative AI usage has reached 21% of FP&amp;A teams, with a further 25% planning to adopt it. Notably, machine learning use in forecasting has recovered to 12%. ... Where AI is in use, the association with stronger outcomes is consistent: AI users report better team performance, more time spent on insight generation, and meaningfully higher forecast quality than non-users. But the report is careful to note that the association is not proof that AI alone drives the improvement.</t>
  </si>
  <si>
    <t xml:space="preserve">Gartner Says CFOs Must Stop Mistaking Finance AI Deployment for Value Creation</t>
  </si>
  <si>
    <t xml:space="preserve">https://gcom.pdo.aws.gartner.com/en/newsroom/press-releases/2026-05-28-gartner-says-cfos-must-stop-mistaking-finance-ai-deployment-for-value-creation</t>
  </si>
  <si>
    <t xml:space="preserve">2026-05-28</t>
  </si>
  <si>
    <t xml:space="preserve">Among finance organizations that have adopted AI, 66% reported greater efficiency and productivity as a top benefit. ... Gartner found that 63% of finance organizations said AI implementation was slower than expected in 2025. Analytics-related use cases also remain difficult to convert into high impact, with financial forecasting and insight generation among the lowest-rated use cases.</t>
  </si>
  <si>
    <t xml:space="preserve">Ramp</t>
  </si>
  <si>
    <t xml:space="preserve">Introducing Ramp Applied AI Solutions</t>
  </si>
  <si>
    <t xml:space="preserve">https://ramp.com/blog/introducing-ramp-applied-ai-solutions</t>
  </si>
  <si>
    <t xml:space="preserve">2026-06-10</t>
  </si>
  <si>
    <t xml:space="preserve">That layer powers agents that handle capital planning, variance analysis, board reporting, and financial close: work that previously required senior finance judgment and manual reconciliation across multiple systems.</t>
  </si>
  <si>
    <t xml:space="preserve">U.S. Department of the Treasury</t>
  </si>
  <si>
    <t xml:space="preserve">Treasury Announces Enhanced Fraud Detection Processes, Including Machine Learning AI, Prevented and Recovered Over $4 Billion in Fiscal Year 2024</t>
  </si>
  <si>
    <t xml:space="preserve">https://home.treasury.gov/news/press-releases/jy2650</t>
  </si>
  <si>
    <t xml:space="preserve">2024-10-17</t>
  </si>
  <si>
    <t xml:space="preserve">enabled the prevention and recovery of over $4 billion in fraud and improper payments this fiscal year (FY) (October 2023 – September 2024), up from $652.7 million in FY23. ... Expediting the identification of Treasury check fraud with machine learning AI resulting in $1 billion in recovery.</t>
  </si>
  <si>
    <t xml:space="preserve">Conference of State Bank Supervisors (CSBS)</t>
  </si>
  <si>
    <t xml:space="preserve">2026 CSBS Annual Survey of Community Banks</t>
  </si>
  <si>
    <t xml:space="preserve">https://www.csbs.org/2026-csbs-annual-survey</t>
  </si>
  <si>
    <t xml:space="preserve">2026-10</t>
  </si>
  <si>
    <t xml:space="preserve">For those community bankers already or soon to be engaged with AI, the top area for use was fraud detection and security, followed by data analysis or business intelligence, internal process automation, regulatory compliance and BSA/AML monitoring, and credit underwriting or risk modeling.</t>
  </si>
  <si>
    <t xml:space="preserve">Cambridge Centre for Alternative Finance (CCAF), Cambridge Judge Business School</t>
  </si>
  <si>
    <t xml:space="preserve">2026 Global AI in Financial Services Report – Adoption, Impact and Risks</t>
  </si>
  <si>
    <t xml:space="preserve">https://www.jbs.cam.ac.uk/faculty-research/centres/alternative-finance/publications/2026-global-ai-in-financial-services-report/</t>
  </si>
  <si>
    <t xml:space="preserve">2026-04-28</t>
  </si>
  <si>
    <t xml:space="preserve">Fraud detection (58%) and credit risk modelling (54%) lead among risk and compliance applications.</t>
  </si>
  <si>
    <t xml:space="preserve">Managing Artificial Intelligence-Specific Cybersecurity Risks in the Financial Services Sector</t>
  </si>
  <si>
    <t xml:space="preserve">https://home.treasury.gov/system/files/136/Managing-Artificial-Intelligence-Specific-Cybersecurity-Risks-In-The-Financial-Services-Sector.pdf</t>
  </si>
  <si>
    <t xml:space="preserve">2024-03</t>
  </si>
  <si>
    <t xml:space="preserve">AI tools for fraud detection, including machine learning (ML)-based tools, have been used by a wide range of financial institutions as part of risk management strategies for more than a decade, as reported by interview participants. ... Currently, firms do not share fraud data with each other to the extent that would be needed to train anti-fraud AI models. ... Many institutions noted their reliance on a “human in the loop” approach, but this raises concerns about the varying experience levels of reviewers and the potential for them to develop a false sense of correctness in the models’ outputs.</t>
  </si>
  <si>
    <t xml:space="preserve">Treasury Today</t>
  </si>
  <si>
    <t xml:space="preserve">Best Cash Flow Forecasting Solution Winner: AIA</t>
  </si>
  <si>
    <t xml:space="preserve">https://treasurytoday.com/asa-asia-winners-2023/best-cash-flow-forecasting-solution-winner-aia/</t>
  </si>
  <si>
    <t xml:space="preserve">2024-01</t>
  </si>
  <si>
    <t xml:space="preserve">This produces one-month forecasts which are integrated into the daily cash forecast processes of the insurance businesses. The treasury team can then overlay expected flows to enhance forecasting accuracy further. ... “Harnessing the combination of machine learning and domain expertise through manual operator intervention is extremely powerful. Our group treasury has observed up to 90% more accurate forecasts on specific cash flow items,” says Daniel Christie, Head of Treasury Operations.</t>
  </si>
  <si>
    <t xml:space="preserve">J.P. Morgan</t>
  </si>
  <si>
    <t xml:space="preserve">Revolutionizing cash flow forecasting with AI</t>
  </si>
  <si>
    <t xml:space="preserve">https://www.jpmorgan.com/insights/treasury/forecasting-planning/ai-driven-cash-flow-forecasting-the-future-of-treasury</t>
  </si>
  <si>
    <t xml:space="preserve">2024-11-26</t>
  </si>
  <si>
    <t xml:space="preserve">AI-powered forecasting models can reduce error rates by up to 50% compared to traditional methods, according to case studies from multinational corporations. However, users of these complex models should focus on ensuring the results they generate can be clearly explained and easily interpreted, particularly in regulated financial environments.</t>
  </si>
  <si>
    <t xml:space="preserve">Association for Financial Professionals (AFP)</t>
  </si>
  <si>
    <t xml:space="preserve">2026 AFP Treasury Benchmarking Survey Report: People and Policies (public summary report)</t>
  </si>
  <si>
    <t xml:space="preserve">https://www.financialprofessionals.org/interactive/research/2026-treasury-benchmarking-survey-report-people-and-policies/</t>
  </si>
  <si>
    <t xml:space="preserve">2026-09-15</t>
  </si>
  <si>
    <t xml:space="preserve">Even as organizations pursue AI, many continue to struggle with it. AI opportunities and risks (cited by 38% of respondents) and automating manual processes with AI (35%) rank among treasury’s most challenging tasks, underscoring a significant capability gap.</t>
  </si>
  <si>
    <t xml:space="preserve">Consumer Financial Protection Bureau (CFPB), blog by Patrice Alexander Ficklin and Paul Watkins (archived)</t>
  </si>
  <si>
    <t xml:space="preserve">An update on credit access and the Bureau’s first No-Action Letter</t>
  </si>
  <si>
    <t xml:space="preserve">https://www.consumerfinance.gov/archive/blog/update-credit-access-and-no-action-letter/</t>
  </si>
  <si>
    <t xml:space="preserve">2019-08-06</t>
  </si>
  <si>
    <t xml:space="preserve">the simulations and analyses were not separately replicated by the Bureau. ... The results provided from the access-to-credit comparisons show that the tested model approves 27% more applicants than the traditional model, and yields 16% lower average APRs for approved loans.</t>
  </si>
  <si>
    <t xml:space="preserve">Board of Governors of the Federal Reserve System, FDIC and OCC</t>
  </si>
  <si>
    <t xml:space="preserve">SR 26-2 Attachment: Supervisory Guidance on Model Risk Management</t>
  </si>
  <si>
    <t xml:space="preserve">https://www.federalreserve.gov/supervisionreg/srletters/SR2602a1.pdf</t>
  </si>
  <si>
    <t xml:space="preserve">2026-04-17</t>
  </si>
  <si>
    <t xml:space="preserve">Sound model risk management also involves “effective challenge,” which refers to the critical analysis conducted by objective experts who evaluate model risk and effect appropriate changes throughout the model lifecycle, from model development to ongoing monitoring. ... Users of model output benefit from understanding and communicating limitations, monitoring performance, periodically reviewing relevance, and supplementing model output with complementary analysis and information.</t>
  </si>
  <si>
    <t xml:space="preserve">Moody's</t>
  </si>
  <si>
    <t xml:space="preserve">AI adoption in risk and compliance</t>
  </si>
  <si>
    <t xml:space="preserve">https://www.moodys.com/web/en/us/insights/compliance-tprm/ai-adoption-in-risk-and-compliance.html</t>
  </si>
  <si>
    <t xml:space="preserve">2026-01-13</t>
  </si>
  <si>
    <t xml:space="preserve">More than half of professionals — 53% — are now actively using or trialing AI , a steep climb from just 30% in 2023.</t>
  </si>
  <si>
    <t xml:space="preserve">AI brings new power to scenario analysis and stress testing in treasury management. While traditional approaches relied on limited predefined scenarios, AI generates thousands based on historical data and market conditions.</t>
  </si>
  <si>
    <t xml:space="preserve">SB26-189 Automated Decision-Making Technology</t>
  </si>
  <si>
    <t xml:space="preserve">HighRadius</t>
  </si>
  <si>
    <t xml:space="preserve">Zero Bad Debt and 5.5-Day DSO Cut with A/R Automation (Yaskawa America customer story)</t>
  </si>
  <si>
    <t xml:space="preserve">https://www.highradius.com/resources/case-studies/yaskawa/</t>
  </si>
  <si>
    <t xml:space="preserve">Impact Achieved 5.5 Days Reduction in DSO 60% Improvement In A/R Team Productivity ~90% CEI Achieved ... Laser-focus on all critical customer portfolios with AI-based worklist prioritization.</t>
  </si>
  <si>
    <t xml:space="preserve">Quadient</t>
  </si>
  <si>
    <t xml:space="preserve">How can AI improve accounts receivable collections?</t>
  </si>
  <si>
    <t xml:space="preserve">https://www.quadient.com/en-us/blog/how-can-ai-improve-accounts-receivable-collections</t>
  </si>
  <si>
    <t xml:space="preserve">2026-09-21</t>
  </si>
  <si>
    <t xml:space="preserve">It predicts which customers are likely to pay late, prioritizes collector worklists by value and risk, and recommends the next action, while automation handles routine tasks like sending reminders and triggering escalations. Collectors still make the calls, handle disputes, and manage relationships. ... One caveat worth stating plainly: this is estimation, not certainty. AI improves the odds that collectors work the right accounts first, but it doesn't know the future.</t>
  </si>
  <si>
    <t xml:space="preserve">Treasury Releases Two New Resources to Guide AI Use in the Financial Sector</t>
  </si>
  <si>
    <t xml:space="preserve">https://home.treasury.gov/news/press-releases/sb0401</t>
  </si>
  <si>
    <t xml:space="preserve">2026-02-19</t>
  </si>
  <si>
    <t xml:space="preserve">Building on this shared foundation, the Financial Services AI Risk Management Framework adapts the NIST AI Risk Management Framework to the specific operational, regulatory, and consumer protection considerations of financial services. The FS AI RMF provides practical tools and reference materials to help institutions evaluate AI use cases, manage risks across the AI lifecycle, and embed accountability, transparency, and resilience into AI deployment decisions.</t>
  </si>
  <si>
    <t xml:space="preserve">Cyber Risk Institute (developed with the Financial Services Sector Coordinating Council and the U.S. Department of the Treasury)</t>
  </si>
  <si>
    <t xml:space="preserve">Financial Services AI Risk Management Framework (FS AI RMF) Guidebook, v1.0 (control objective GV-2.2.1, AI Risk Management Training and Policies)</t>
  </si>
  <si>
    <t xml:space="preserve">https://cyberriskinstitute.org/wp-content/uploads/2026/02/CRI-FS-AI-RMF-Guidebook_Full_v.1.0-1.docx</t>
  </si>
  <si>
    <t xml:space="preserve">The organization provides role-specific AI risk management training to all personnel involved in AI system development, deployment, or use, including executives, decision-makers, and technical staff. This training covers relevant trustworthiness principles, policies, procedures, legal and regulatory requirements, and industry best practices. It emphasizes understanding AI assumptions, limitations, and risks, fostering an informed approach to AI adoption and oversight.</t>
  </si>
  <si>
    <t xml:space="preserve">Many institutions noted their reliance on a “human in the loop” approach, but this raises concerns about the varying experience levels of reviewers and the potential for them to develop a false sense of correctness in the models’ outputs. Some institutions will continue to place accountability for accuracy on the users and reviewers through related training to have a balanced approach between technology and human oversight.</t>
  </si>
  <si>
    <t xml:space="preserve">The 2026 Global AI in Financial Services Report: Adoption, impact and risks (full report PDF)</t>
  </si>
  <si>
    <t xml:space="preserve">https://www.jbs.cam.ac.uk/wp-content/uploads/2026/05/ccaf-2026-04-28-global-ai-in-financial-services-report-2.pdf</t>
  </si>
  <si>
    <t xml:space="preserve">2026-04</t>
  </si>
  <si>
    <t xml:space="preserve">Lack of industry monitoring for bias: A significant majority of industry organisations are failing to address the issue proactively, with 65% of surveyed firms reporting that they do not currently monitor their AI models for bias or discrimination.</t>
  </si>
  <si>
    <t xml:space="preserve">Generative AI and agentic AI models are novel and rapidly evolving. As such, they are not within the scope of this guidance. Nonetheless, a banking organization’s risk management and governance practices should guide the determination of appropriate governance and controls for any tools, processes, or systems not covered in this document.</t>
  </si>
  <si>
    <t xml:space="preserve">Federal Reserve Bank of San Francisco (Sanchez-Moyano, Holmes and Simms)</t>
  </si>
  <si>
    <t xml:space="preserve">AI Adoption Among Small Businesses: Qualitative Insights from the Small Business Credit Survey (Community Development Research Brief 2026-01)</t>
  </si>
  <si>
    <t xml:space="preserve">https://www.frbsf.org/wp-content/uploads/ai-adoption-among-small-businesses-cdrb202601.pdf</t>
  </si>
  <si>
    <t xml:space="preserve">2026-07</t>
  </si>
  <si>
    <t xml:space="preserve">Businesses also reported using AI to generat e specialized business operations ... documents , including “the business plan, operations plan, cost sheet, growth/expansion plan, marketing docs, onboarding docs, logo creation, policies, procedures documents .”</t>
  </si>
  <si>
    <t xml:space="preserve">UC Berkeley Haas School of Business (Haas News), reporting the working paper by Otis, Clarke, Delecourt, Holtz and Koning</t>
  </si>
  <si>
    <t xml:space="preserve">Gen AI field experiment shows mixed results in helping small businesses grow</t>
  </si>
  <si>
    <t xml:space="preserve">https://newsroom.haas.berkeley.edu/research/gen-ai-experiment-shows-mixed-results-in-helping-small-businesses-grow/</t>
  </si>
  <si>
    <t xml:space="preserve">2024-04-01</t>
  </si>
  <si>
    <t xml:space="preserve">The more successful entrepreneurs in the study were able to get a 15% performance boost after consulting an AI-powered business mentor. But the low performers did worse, seeing an 8% drop in revenue. The difference, the researchers found, was that the high performers tended to ask for help on relatively straightforward tasks while those who were struggling sought help with more challenging tasks. ... The five-month randomized control trial included 640 Kenyan entrepreneurs running fast food joints, poultry farms, cybershops for computer services, and a range of other businesses.</t>
  </si>
  <si>
    <t xml:space="preserve">arXiv preprint, accepted to ACM Collective Intelligence 2026 (Zhao, Pineda, Chhaya, Gautam and Kotturi)</t>
  </si>
  <si>
    <t xml:space="preserve">Evaluating Beyond the Screen: Collective Assessment of AI-Generated Business Plans with Resource-Constrained Entrepreneurs (arXiv:2608.16886)</t>
  </si>
  <si>
    <t xml:space="preserve">https://arxiv.org/abs/2608.16886</t>
  </si>
  <si>
    <t xml:space="preserve">2026-08-17</t>
  </si>
  <si>
    <t xml:space="preserve">Entrepreneurs increasingly use end-user generative AI technologies such as ChatGPT for high-stakes documents like loan applications and business plans, where AI-generated errors---a wrong price, a fabricated product---can affect loan or funding outcomes. ... We extended BizChat, an AI-powered business-planning tool, with an evaluation module that links each generated claim to the entrepreneur's original input.</t>
  </si>
  <si>
    <t xml:space="preserve">Washington State University Business Plan Competition</t>
  </si>
  <si>
    <t xml:space="preserve">Guidance for Judges: Use of AI in the Business Plan Competition</t>
  </si>
  <si>
    <t xml:space="preserve">https://s3.wp.wsu.edu/uploads/sites/2334/2026/02/WSU-BPC-Judge-Guidance-AI-.pdf</t>
  </si>
  <si>
    <t xml:space="preserve">Assume teams are responsible for all content, regardless of whether AI tools were used. ... All teams are fully accountable for: • • • The accuracy of their data and claims.</t>
  </si>
  <si>
    <t xml:space="preserve">LivePlan (Palo Alto Software)</t>
  </si>
  <si>
    <t xml:space="preserve">LivePlan home page</t>
  </si>
  <si>
    <t xml:space="preserve">https://www.liveplan.com</t>
  </si>
  <si>
    <t xml:space="preserve">Over 1.5-million businesses served ... Write a professional plan with AI grounded in your actual business, not generic filler. Then Plan Review reads it the way a lender would, catching where your narrative says one thing and your financials say another, before anyone else does.</t>
  </si>
  <si>
    <t xml:space="preserve">Harvard Business School Working Paper 24-013 (Dell'Acqua, McFowland, Mollick, Lifshitz-Assaf, Kellogg, Rajendran, Krayer, Candelon and Lakhani), PDF hosted by MIT Sloan</t>
  </si>
  <si>
    <t xml:space="preserve">Navigating the Jagged Technological Frontier: Field Experimental Evidence of the Effects of AI on Knowledge Worker Productivity and Quality</t>
  </si>
  <si>
    <t xml:space="preserve">https://mitsloan.mit.edu/sites/default/files/2023-10/SSRN-id4573321.pdf</t>
  </si>
  <si>
    <t xml:space="preserve">2023-09-22</t>
  </si>
  <si>
    <t xml:space="preserve">The pre-registered experiment involved 758 consultants comprising about 7% of the individual contributor-level consultants at the company. ... For each one of a set of 18 realistic consulting tasks within the frontier of AI capabilities, consultants using AI were significantly more productive (they completed 12.2% more tasks on average, and completed tasks 25.1% more quickly), and produced significantly higher quality results (more than 40% higher quality compared to a control group). ... For a task selected to be outside the frontier, however, consultants using AI were 19 percentage points less likely to produce correct solutions compared to those without AI. ... analytical thinking (e.g., “Segment the footwear industry market based on users.”) ... a task based on an existing business case that used data on a spreadsheet, as well as a file presenting interviews with company insiders</t>
  </si>
  <si>
    <t xml:space="preserve">Federal Reserve Bank of Philadelphia (Dunne and Scavette)</t>
  </si>
  <si>
    <t xml:space="preserve">How Is AI Impacting Small Business Performance? Evidence from the Third District</t>
  </si>
  <si>
    <t xml:space="preserve">https://www.philadelphiafed.org/community-development/credit-and-capital/how-is-ai-impacting-small-business-performance-evidence-from-the-third-district</t>
  </si>
  <si>
    <t xml:space="preserve">2026-09-22</t>
  </si>
  <si>
    <t xml:space="preserve">Among adopters in the Third District, the most common uses are writing and marketing (79 percent), individual productivity tasks (e.g., notetaking, summarizing) (56 percent), and planning or analysis (e.g., research) (51 percent).</t>
  </si>
  <si>
    <t xml:space="preserve">Harvard Business School AI Institute (summarizing Brand, Israeli and Ngwe, Harvard Business Review, July 2025)</t>
  </si>
  <si>
    <t xml:space="preserve">Larger, Faster, Cheaper: The Future of Market Research with AI</t>
  </si>
  <si>
    <t xml:space="preserve">https://d3.harvard.edu/?p=28360</t>
  </si>
  <si>
    <t xml:space="preserve">2025-08-28</t>
  </si>
  <si>
    <t xml:space="preserve">For example, the authors noted that LLMs often rate novelty higher than actual humans, and as a result synthetic customers were initially positive about pancake-flavored toothpaste. ... “For anything beyond early-stage high-level trend detection, human research remains essential.”</t>
  </si>
  <si>
    <t xml:space="preserve">Many respondents use AI as a search engine replacement, for both general queries and more specific requests (legal or tax policy, for example) where “the answers are better and easier to understand. I also use it for questions about software code,” though one respondent noted that it “must always be confirmed , as the information is frequently incorrect.”</t>
  </si>
  <si>
    <t xml:space="preserve">Perspective AI (company blog)</t>
  </si>
  <si>
    <t xml:space="preserve">Best AI Tools for Founders in 2026: From Idea to Product-Market Fit</t>
  </si>
  <si>
    <t xml:space="preserve">https://getperspective.ai/blog/best-ai-tools-for-founders-in-2026-from-idea-to-product-market-fit</t>
  </si>
  <si>
    <t xml:space="preserve">2026-06-15</t>
  </si>
  <si>
    <t xml:space="preserve">Perplexity pulls the external landscape in, NotebookLM reasons over the material you already trust. Together they replace hours of tab-juggling. The output, though, is still secondary research — a map of what's already known. It tells you the shape of the market, not whether your specific customers will pay.</t>
  </si>
  <si>
    <t xml:space="preserve">Goldman Sachs 10,000 Small Businesses Voices (press release)</t>
  </si>
  <si>
    <t xml:space="preserve">Survey: Small Businesses Embrace AI — But Need Training and Support to Fully Harness It</t>
  </si>
  <si>
    <t xml:space="preserve">https://www.goldmansachs.com/pressroom/press-releases/2026/small-businesses-embrace-ai-but-need-training-and-support-to-fully-harness-it</t>
  </si>
  <si>
    <t xml:space="preserve">2026-03-17</t>
  </si>
  <si>
    <t xml:space="preserve">More than three-quarters of small businesses (76%) report currently using AI, with the majority stating that results have been overwhelmingly positive. Ninety-three percent of those using AI say it has had a positive impact on their business, and 84% cite increased efficiency and productivity as the primary benefit. ... Yet a significant gap remains between adoption and full integration. Only 14% say AI is fully embedded in their core operations. ... Survey of 1,256 Goldman Sachs 10,000 Small Businesses participants conducted by Babson College and David Binder Research from January 27 – February 4, 2026.</t>
  </si>
  <si>
    <t xml:space="preserve">Roughly one-third of firms cited using AI for administrative business functions and customer service, 16 percent for process automation, and only 12 percent for coding-related tasks.</t>
  </si>
  <si>
    <t xml:space="preserve">U.S. Chamber of Commerce Technology Engagement Center (C_TEC), with Teneo Research</t>
  </si>
  <si>
    <t xml:space="preserve">Empowering Small Business: The Impact of Technology on U.S. Small Business, Fifth Edition (2026)</t>
  </si>
  <si>
    <t xml:space="preserve">https://www.uschamber.com/assets/documents/Empowering-Small-Business-The-Impact-of-Technology-on-U.S.-Small-Business-Small-Business-Report-2026.pdf</t>
  </si>
  <si>
    <t xml:space="preserve">2026-10-02</t>
  </si>
  <si>
    <t xml:space="preserve">Agentic AI tools (e.g., a tool that will allow you to automate processes or perform tasks without direct user guidance) 24%</t>
  </si>
  <si>
    <t xml:space="preserve">Zapier Help Center</t>
  </si>
  <si>
    <t xml:space="preserve">Request approval to keep your workflow running with Human in the Loop</t>
  </si>
  <si>
    <t xml:space="preserve">https://help.zapier.com/hc/en-us/articles/38731463206029</t>
  </si>
  <si>
    <t xml:space="preserve">2026-10-05</t>
  </si>
  <si>
    <t xml:space="preserve">Human in the Loop is a built-in tool that lets you pause a Zap at a certain step so a human can review before your workflow continues. Its Request Approval action pauses your Zap run and requests one or more reviewers to approve, decline, or change data you submit for review before continuing the Zap.</t>
  </si>
  <si>
    <t xml:space="preserve">Federal Reserve Bank of New York (Liberty Street Economics)</t>
  </si>
  <si>
    <t xml:space="preserve">Businesses Are Using AI to Transform Work, Not Cut Jobs</t>
  </si>
  <si>
    <t xml:space="preserve">https://libertystreeteconomics.newyorkfed.org/2026/09/businesses-are-using-ai-to-transform-work-not-cut-jobs/</t>
  </si>
  <si>
    <t xml:space="preserve">Notably, many companies emphasized the importance of training employees on responsible AI use, including teaching them how to verify AI outputs, understand potential biases, follow data security protocols, and avoid over-reliance on the technology.</t>
  </si>
  <si>
    <t xml:space="preserve">Clarify Capital</t>
  </si>
  <si>
    <t xml:space="preserve">GPT-4 Outperforms Humans in Pitch Deck Effectiveness Among Investors and Business Owners</t>
  </si>
  <si>
    <t xml:space="preserve">https://clarifycapital.com/the-future-of-investment-pitching</t>
  </si>
  <si>
    <t xml:space="preserve">We then surveyed 250 investors and 250 business owners to rate the series of pitch decks created by GPT-4 against a successful series created by humans—and those surveyed did not know AI was involved at all. ... 80% found GPT-4 generated decks convincing, compared to just 39% for human-created decks.</t>
  </si>
  <si>
    <t xml:space="preserve">Fortune (Orianna Rosa Royle)</t>
  </si>
  <si>
    <t xml:space="preserve">GPT-generated pitch decks are more convincing and more likely to secure investment than those made by humans</t>
  </si>
  <si>
    <t xml:space="preserve">https://fortune.com/2023/06/09/gpt-generated-pitch-decks-convincing-investors-tech-financial-marketing/</t>
  </si>
  <si>
    <t xml:space="preserve">2023-06-09</t>
  </si>
  <si>
    <t xml:space="preserve">These decks were then presented to a diverse group of 500 investors and business owners. The participants were unaware that some of the pitch decks were generated by artificial intelligence.</t>
  </si>
  <si>
    <t xml:space="preserve">arXiv preprint (Ning Wang and Chen Liang)</t>
  </si>
  <si>
    <t xml:space="preserve">How to Disclose? Strategic AI Disclosure in Crowdfunding (arXiv:2602.15698)</t>
  </si>
  <si>
    <t xml:space="preserve">https://arxiv.org/abs/2602.15698</t>
  </si>
  <si>
    <t xml:space="preserve">2026-02-17</t>
  </si>
  <si>
    <t xml:space="preserve">Leveraging Kickstarter's mandatory AI disclosure policy as a natural experiment and four supplementary online experiments, we find that mandatory AI disclosure significantly reduces crowdfunding performance: funds raised decline by 39.8% and backer counts by 23.9% for AI-involved projects. However, this adverse effect is systematically moderated by disclosure strategy. Greater AI involvement amplifies the negative effects of AI disclosure, while high authenticity and high explicitness mitigate them.</t>
  </si>
  <si>
    <t xml:space="preserve">Q&amp;A is the primary mechanism for assessing authentic understanding. ... Teams cannot explain assumptions or calculations presented in their plan.</t>
  </si>
  <si>
    <t xml:space="preserve">National Bureau of Economic Research (Brynjolfsson, Li and Raymond, NBER Working Paper 31161)</t>
  </si>
  <si>
    <t xml:space="preserve">Generative AI at Work</t>
  </si>
  <si>
    <t xml:space="preserve">https://www.nber.org/papers/w31161</t>
  </si>
  <si>
    <t xml:space="preserve">2023-04</t>
  </si>
  <si>
    <t xml:space="preserve">In this paper, we study the staggered introduction of a generative AI-based conversational assistant using data from 5,179 customer support agents. Access to the tool increases productivity, as measured by issues resolved per hour, by 14% on average, including a 34% improvement for novice and low-skilled workers but with minimal impact on experienced and highly skilled workers.</t>
  </si>
  <si>
    <t xml:space="preserve">In general , businesses liked that chat bots could provide 24/7 customer assistance , enabling businesses to “quickly respond to customers’ inquiries and frequently asked questions,” both to “improve the efficiency and response speed of customer service” and free up time for other tasks . One likened their customer service bot to a virtual front desk assistant. On the other hand, many respondents worried that customers would find assistance obviously provided by an AI bot off - putting or unhelpful .</t>
  </si>
  <si>
    <t xml:space="preserve">Manatt, Phelps &amp; Phillips, LLP (Advertising Law newsletter, Jesse M. Brody)</t>
  </si>
  <si>
    <t xml:space="preserve">AI Gone Wild: Airline Has to Honor a Refund Policy Its Chatbot Fabricated</t>
  </si>
  <si>
    <t xml:space="preserve">https://manatt.com/insights/newsletters/advertising-law/ai-gone-wild-airline-has-to-honor-a-refund-policy</t>
  </si>
  <si>
    <t xml:space="preserve">2024-02-28</t>
  </si>
  <si>
    <t xml:space="preserve">Ultimately, in this case, the CRT found that Air Canada owed a duty of care to its chatbot users, and the airline “did not take reasonable care to ensure its chatbot was accurate” and that these inaccuracies amounted to a negligent misrepresentation.</t>
  </si>
  <si>
    <t xml:space="preserve">MIT News (reporting Noy and Zhang, Science, 2023)</t>
  </si>
  <si>
    <t xml:space="preserve">The tasks in the study weren’t quite replicas of real work: They didn’t require precise factual accuracy or context about things like a company’s goals or a customer’s preferences. ... Access to the assistive chatbot ChatGPT decreased the time it took workers to complete the tasks by 40 percent, and output quality, as measured by independent evaluators, rose by 18 percent. ... To study generative AI’s effect on worker productivity, the researchers gave 453 college-educated marketers, grant writers, consultants, data analysts, human resource professionals, and managers two writing tasks specific to their occupation. ... “The experiment demonstrates that it does bring significant speed benefits, even if those speed benefits are lesser in the real world because you need to spend time fact-checking and writing the prompts,” Noy says.</t>
  </si>
  <si>
    <t xml:space="preserve">Nearly 80 percent of Third District firms said they use AI for writing or marketing, while over half reported using it for individual productivity and planning or analysis.</t>
  </si>
  <si>
    <t xml:space="preserve">many noted variations of the following sentiment: ... still need a writer to review and bring the copy into one voice that matches our other writing.</t>
  </si>
  <si>
    <t xml:space="preserve">Federal Trade Commission (Federal Register, Vol. 89, No. 163)</t>
  </si>
  <si>
    <t xml:space="preserve">Trade Regulation Rule on the Use of Consumer Reviews and Testimonials, 16 CFR Part 465 (final rule)</t>
  </si>
  <si>
    <t xml:space="preserve">https://www.govinfo.gov/content/pkg/FR-2024-08-22/pdf/2024-18519.pdf</t>
  </si>
  <si>
    <t xml:space="preserve">2024-08-22</t>
  </si>
  <si>
    <t xml:space="preserve">AI tools make it easier for bad actors to pollute the review ecosystem by generating, quickly and cheaply, large numbers of realistic but fake reviews that can then be distributed widely across multiple platforms. AIgenerated reviews are covered by the final rule, which the Commission hopes will deter the use of AI for that illicit purpose.</t>
  </si>
</sst>
</file>

<file path=xl/styles.xml><?xml version="1.0" encoding="utf-8"?>
<styleSheet xmlns="http://schemas.openxmlformats.org/spreadsheetml/2006/main">
  <numFmts count="2">
    <numFmt numFmtId="164" formatCode="General"/>
    <numFmt numFmtId="165" formatCode="General"/>
  </numFmts>
  <fonts count="11">
    <font>
      <sz val="11"/>
      <color theme="1"/>
      <name val="Calibri"/>
      <family val="2"/>
      <charset val="1"/>
    </font>
    <font>
      <sz val="10"/>
      <name val="Arial"/>
      <family val="0"/>
    </font>
    <font>
      <sz val="10"/>
      <name val="Arial"/>
      <family val="0"/>
    </font>
    <font>
      <sz val="10"/>
      <name val="Arial"/>
      <family val="0"/>
    </font>
    <font>
      <b val="true"/>
      <sz val="14"/>
      <name val="Arial"/>
      <family val="0"/>
      <charset val="1"/>
    </font>
    <font>
      <sz val="10"/>
      <name val="Arial"/>
      <family val="0"/>
      <charset val="1"/>
    </font>
    <font>
      <b val="true"/>
      <sz val="11"/>
      <name val="Arial"/>
      <family val="0"/>
      <charset val="1"/>
    </font>
    <font>
      <b val="true"/>
      <sz val="10"/>
      <color rgb="FFFFFFFF"/>
      <name val="Arial"/>
      <family val="0"/>
      <charset val="1"/>
    </font>
    <font>
      <b val="true"/>
      <sz val="10"/>
      <name val="Arial"/>
      <family val="0"/>
      <charset val="1"/>
    </font>
    <font>
      <i val="true"/>
      <sz val="9"/>
      <name val="Arial"/>
      <family val="0"/>
      <charset val="1"/>
    </font>
    <font>
      <i val="true"/>
      <sz val="10"/>
      <name val="Arial"/>
      <family val="0"/>
      <charset val="1"/>
    </font>
  </fonts>
  <fills count="5">
    <fill>
      <patternFill patternType="none"/>
    </fill>
    <fill>
      <patternFill patternType="gray125"/>
    </fill>
    <fill>
      <patternFill patternType="solid">
        <fgColor rgb="FFFFF2B3"/>
        <bgColor rgb="FFFFFF99"/>
      </patternFill>
    </fill>
    <fill>
      <patternFill patternType="solid">
        <fgColor rgb="FF23508A"/>
        <bgColor rgb="FF003366"/>
      </patternFill>
    </fill>
    <fill>
      <patternFill patternType="solid">
        <fgColor rgb="FFECEFEE"/>
        <bgColor rgb="FFD8EFDF"/>
      </patternFill>
    </fill>
  </fills>
  <borders count="3">
    <border diagonalUp="false" diagonalDown="false">
      <left/>
      <right/>
      <top/>
      <bottom/>
      <diagonal/>
    </border>
    <border diagonalUp="false" diagonalDown="false">
      <left style="thin">
        <color rgb="FFC9CFD3"/>
      </left>
      <right style="thin">
        <color rgb="FFC9CFD3"/>
      </right>
      <top style="thin">
        <color rgb="FFC9CFD3"/>
      </top>
      <bottom style="thin">
        <color rgb="FFC9CFD3"/>
      </bottom>
      <diagonal/>
    </border>
    <border diagonalUp="false" diagonalDown="false">
      <left/>
      <right/>
      <top/>
      <bottom style="thin">
        <color rgb="FFD0D5D3"/>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5">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top" textRotation="0" wrapText="tru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0" fillId="0" borderId="0" xfId="0" applyFont="false" applyBorder="false" applyAlignment="true" applyProtection="false">
      <alignment horizontal="general" vertical="top" textRotation="0" wrapText="true" indent="0" shrinkToFit="false"/>
      <protection locked="true" hidden="false"/>
    </xf>
    <xf numFmtId="164" fontId="5" fillId="2" borderId="0" xfId="0" applyFont="true" applyBorder="false" applyAlignment="true" applyProtection="false">
      <alignment horizontal="general" vertical="top" textRotation="0" wrapText="true" indent="0" shrinkToFit="false"/>
      <protection locked="true" hidden="false"/>
    </xf>
    <xf numFmtId="164" fontId="7" fillId="3" borderId="0" xfId="0" applyFont="true" applyBorder="false" applyAlignment="true" applyProtection="false">
      <alignment horizontal="general" vertical="bottom" textRotation="0" wrapText="true" indent="0" shrinkToFit="false"/>
      <protection locked="true" hidden="false"/>
    </xf>
    <xf numFmtId="164" fontId="5" fillId="0" borderId="0" xfId="0" applyFont="true" applyBorder="false" applyAlignment="true" applyProtection="false">
      <alignment horizontal="general" vertical="bottom" textRotation="0" wrapText="false" indent="0" shrinkToFit="false"/>
      <protection locked="true" hidden="false"/>
    </xf>
    <xf numFmtId="164" fontId="5" fillId="2" borderId="0" xfId="0" applyFont="true" applyBorder="false" applyAlignment="true" applyProtection="false">
      <alignment horizontal="general" vertical="bottom" textRotation="0" wrapText="false" indent="0" shrinkToFit="false"/>
      <protection locked="true" hidden="false"/>
    </xf>
    <xf numFmtId="164" fontId="5" fillId="2" borderId="0" xfId="0" applyFont="true" applyBorder="false" applyAlignment="false" applyProtection="false">
      <alignment horizontal="general" vertical="bottom"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5" fontId="8" fillId="0" borderId="0" xfId="0" applyFont="true" applyBorder="false" applyAlignment="tru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true" applyAlignment="false" applyProtection="false">
      <alignment horizontal="general" vertical="bottom" textRotation="0" wrapText="false" indent="0" shrinkToFit="false"/>
      <protection locked="true" hidden="false"/>
    </xf>
    <xf numFmtId="164" fontId="9" fillId="0" borderId="0" xfId="0" applyFont="true" applyBorder="tru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3" borderId="1" xfId="0" applyFont="true" applyBorder="true" applyAlignment="true" applyProtection="false">
      <alignment horizontal="general" vertical="top" textRotation="0" wrapText="true" indent="0" shrinkToFit="false"/>
      <protection locked="true" hidden="false"/>
    </xf>
    <xf numFmtId="164" fontId="5" fillId="0" borderId="1" xfId="0" applyFont="true" applyBorder="true" applyAlignment="true" applyProtection="false">
      <alignment horizontal="general" vertical="top" textRotation="0" wrapText="tru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4" fontId="7" fillId="3" borderId="0" xfId="0" applyFont="true" applyBorder="false" applyAlignment="true" applyProtection="false">
      <alignment horizontal="general" vertical="center" textRotation="0" wrapText="true" indent="0" shrinkToFit="false"/>
      <protection locked="true" hidden="false"/>
    </xf>
    <xf numFmtId="164" fontId="5" fillId="0" borderId="2" xfId="0" applyFont="true" applyBorder="true" applyAlignment="true" applyProtection="false">
      <alignment horizontal="general" vertical="top" textRotation="0" wrapText="true" indent="0" shrinkToFit="false"/>
      <protection locked="true" hidden="false"/>
    </xf>
    <xf numFmtId="165" fontId="5" fillId="4" borderId="2" xfId="0" applyFont="true" applyBorder="true" applyAlignment="true" applyProtection="false">
      <alignment horizontal="general" vertical="top" textRotation="0" wrapText="true" indent="0" shrinkToFit="false"/>
      <protection locked="true" hidden="false"/>
    </xf>
    <xf numFmtId="164" fontId="5" fillId="2" borderId="2" xfId="0" applyFont="true" applyBorder="tru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7">
    <dxf>
      <font>
        <b val="1"/>
        <color rgb="FF1E6B3A"/>
      </font>
      <fill>
        <patternFill>
          <bgColor rgb="FFD8EFDF"/>
        </patternFill>
      </fill>
    </dxf>
    <dxf>
      <font>
        <b val="1"/>
        <color rgb="FF9B2C1F"/>
      </font>
      <fill>
        <patternFill>
          <bgColor rgb="FFF8D7D3"/>
        </patternFill>
      </fill>
    </dxf>
    <dxf>
      <fill>
        <patternFill patternType="solid">
          <fgColor rgb="FF23508A"/>
          <bgColor rgb="FF000000"/>
        </patternFill>
      </fill>
    </dxf>
    <dxf>
      <fill>
        <patternFill patternType="solid">
          <fgColor rgb="FFFFF2B3"/>
          <bgColor rgb="FF000000"/>
        </patternFill>
      </fill>
    </dxf>
    <dxf>
      <fill>
        <patternFill patternType="solid">
          <bgColor rgb="FF000000"/>
        </patternFill>
      </fill>
    </dxf>
    <dxf>
      <fill>
        <patternFill patternType="solid">
          <fgColor rgb="FFFFFFFF"/>
          <bgColor rgb="FF000000"/>
        </patternFill>
      </fill>
    </dxf>
    <dxf>
      <fill>
        <patternFill patternType="solid">
          <fgColor rgb="FFECEFEE"/>
          <bgColor rgb="FF000000"/>
        </patternFill>
      </fill>
    </dxf>
  </dxfs>
  <colors>
    <indexedColors>
      <rgbColor rgb="FF000000"/>
      <rgbColor rgb="FFFFFFFF"/>
      <rgbColor rgb="FFFF0000"/>
      <rgbColor rgb="FF00FF00"/>
      <rgbColor rgb="FF0000FF"/>
      <rgbColor rgb="FFFFFF00"/>
      <rgbColor rgb="FFFF00FF"/>
      <rgbColor rgb="FF00FFFF"/>
      <rgbColor rgb="FF800000"/>
      <rgbColor rgb="FF1E6B3A"/>
      <rgbColor rgb="FF000080"/>
      <rgbColor rgb="FF808000"/>
      <rgbColor rgb="FF800080"/>
      <rgbColor rgb="FF008080"/>
      <rgbColor rgb="FFC9CFD3"/>
      <rgbColor rgb="FF808080"/>
      <rgbColor rgb="FF9999FF"/>
      <rgbColor rgb="FF993366"/>
      <rgbColor rgb="FFFFF2B3"/>
      <rgbColor rgb="FFECEFEE"/>
      <rgbColor rgb="FF660066"/>
      <rgbColor rgb="FFFF8080"/>
      <rgbColor rgb="FF0066CC"/>
      <rgbColor rgb="FFD0D5D3"/>
      <rgbColor rgb="FF000080"/>
      <rgbColor rgb="FFFF00FF"/>
      <rgbColor rgb="FFFFFF00"/>
      <rgbColor rgb="FF00FFFF"/>
      <rgbColor rgb="FF800080"/>
      <rgbColor rgb="FF800000"/>
      <rgbColor rgb="FF008080"/>
      <rgbColor rgb="FF0000FF"/>
      <rgbColor rgb="FF00CCFF"/>
      <rgbColor rgb="FFCCFFFF"/>
      <rgbColor rgb="FFD8EFDF"/>
      <rgbColor rgb="FFFFFF99"/>
      <rgbColor rgb="FF99CCFF"/>
      <rgbColor rgb="FFFF99CC"/>
      <rgbColor rgb="FFCC99FF"/>
      <rgbColor rgb="FFF8D7D3"/>
      <rgbColor rgb="FF3366FF"/>
      <rgbColor rgb="FF33CCCC"/>
      <rgbColor rgb="FF99CC00"/>
      <rgbColor rgb="FFFFCC00"/>
      <rgbColor rgb="FFFF9900"/>
      <rgbColor rgb="FFFF6600"/>
      <rgbColor rgb="FF666699"/>
      <rgbColor rgb="FF969696"/>
      <rgbColor rgb="FF003366"/>
      <rgbColor rgb="FF339966"/>
      <rgbColor rgb="FF003300"/>
      <rgbColor rgb="FF333300"/>
      <rgbColor rgb="FF9B2C1F"/>
      <rgbColor rgb="FF993366"/>
      <rgbColor rgb="FF23508A"/>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drawings/drawing2.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4.xml.rels><?xml version="1.0" encoding="UTF-8"?>
<Relationships xmlns="http://schemas.openxmlformats.org/package/2006/relationships"><Relationship Id="rId1" Type="http://schemas.openxmlformats.org/officeDocument/2006/relationships/drawing" Target="../drawings/drawing1.xml"/>
</Relationships>
</file>

<file path=xl/worksheets/_rels/sheet5.xml.rels><?xml version="1.0" encoding="UTF-8"?>
<Relationships xmlns="http://schemas.openxmlformats.org/package/2006/relationships"><Relationship Id="rId1"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31"/>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110"/>
  </cols>
  <sheetData>
    <row r="1" customFormat="false" ht="17.25" hidden="false" customHeight="true" outlineLevel="0" collapsed="false">
      <c r="A1" s="2" t="s">
        <v>0</v>
      </c>
    </row>
    <row r="2" customFormat="false" ht="23.25" hidden="false" customHeight="true" outlineLevel="0" collapsed="false">
      <c r="A2" s="3" t="s">
        <v>1</v>
      </c>
    </row>
    <row r="3" customFormat="false" ht="15" hidden="false" customHeight="true" outlineLevel="0" collapsed="false">
      <c r="A3" s="3"/>
    </row>
    <row r="4" customFormat="false" ht="15" hidden="false" customHeight="true" outlineLevel="0" collapsed="false">
      <c r="A4" s="4" t="s">
        <v>2</v>
      </c>
    </row>
    <row r="5" customFormat="false" ht="23.25" hidden="false" customHeight="true" outlineLevel="0" collapsed="false">
      <c r="A5" s="3" t="s">
        <v>3</v>
      </c>
    </row>
    <row r="6" customFormat="false" ht="15" hidden="false" customHeight="true" outlineLevel="0" collapsed="false">
      <c r="A6" s="3" t="s">
        <v>4</v>
      </c>
    </row>
    <row r="7" customFormat="false" ht="15" hidden="false" customHeight="true" outlineLevel="0" collapsed="false">
      <c r="A7" s="3"/>
    </row>
    <row r="8" customFormat="false" ht="15" hidden="false" customHeight="true" outlineLevel="0" collapsed="false">
      <c r="A8" s="4" t="s">
        <v>5</v>
      </c>
    </row>
    <row r="9" customFormat="false" ht="15" hidden="false" customHeight="true" outlineLevel="0" collapsed="false">
      <c r="A9" s="3" t="s">
        <v>6</v>
      </c>
    </row>
    <row r="10" customFormat="false" ht="23.25" hidden="false" customHeight="true" outlineLevel="0" collapsed="false">
      <c r="A10" s="3" t="s">
        <v>7</v>
      </c>
    </row>
    <row r="11" customFormat="false" ht="15" hidden="false" customHeight="true" outlineLevel="0" collapsed="false">
      <c r="A11" s="3" t="s">
        <v>8</v>
      </c>
    </row>
    <row r="12" customFormat="false" ht="15" hidden="false" customHeight="true" outlineLevel="0" collapsed="false">
      <c r="A12" s="3" t="s">
        <v>9</v>
      </c>
    </row>
    <row r="13" customFormat="false" ht="15" hidden="false" customHeight="true" outlineLevel="0" collapsed="false">
      <c r="A13" s="3" t="s">
        <v>10</v>
      </c>
    </row>
    <row r="14" customFormat="false" ht="15" hidden="false" customHeight="true" outlineLevel="0" collapsed="false">
      <c r="A14" s="3" t="s">
        <v>11</v>
      </c>
    </row>
    <row r="15" customFormat="false" ht="15" hidden="false" customHeight="true" outlineLevel="0" collapsed="false">
      <c r="A15" s="3"/>
    </row>
    <row r="16" customFormat="false" ht="15" hidden="false" customHeight="true" outlineLevel="0" collapsed="false">
      <c r="A16" s="4" t="s">
        <v>12</v>
      </c>
    </row>
    <row r="17" customFormat="false" ht="15" hidden="false" customHeight="true" outlineLevel="0" collapsed="false">
      <c r="A17" s="3" t="s">
        <v>13</v>
      </c>
    </row>
    <row r="18" customFormat="false" ht="23.25" hidden="false" customHeight="true" outlineLevel="0" collapsed="false">
      <c r="A18" s="3" t="s">
        <v>14</v>
      </c>
    </row>
    <row r="19" customFormat="false" ht="15" hidden="false" customHeight="true" outlineLevel="0" collapsed="false">
      <c r="A19" s="3" t="s">
        <v>15</v>
      </c>
    </row>
    <row r="20" customFormat="false" ht="15" hidden="false" customHeight="true" outlineLevel="0" collapsed="false">
      <c r="A20" s="3" t="s">
        <v>16</v>
      </c>
    </row>
    <row r="21" customFormat="false" ht="15" hidden="false" customHeight="true" outlineLevel="0" collapsed="false">
      <c r="A21" s="3"/>
    </row>
    <row r="22" customFormat="false" ht="15" hidden="false" customHeight="true" outlineLevel="0" collapsed="false">
      <c r="A22" s="4" t="s">
        <v>17</v>
      </c>
    </row>
    <row r="23" customFormat="false" ht="15" hidden="false" customHeight="false" outlineLevel="0" collapsed="false">
      <c r="A23" s="3" t="s">
        <v>18</v>
      </c>
    </row>
    <row r="24" customFormat="false" ht="15" hidden="false" customHeight="true" outlineLevel="0" collapsed="false">
      <c r="A24" s="3" t="s">
        <v>19</v>
      </c>
    </row>
    <row r="25" customFormat="false" ht="23.85" hidden="false" customHeight="false" outlineLevel="0" collapsed="false">
      <c r="A25" s="3" t="s">
        <v>20</v>
      </c>
    </row>
    <row r="26" customFormat="false" ht="15" hidden="false" customHeight="false" outlineLevel="0" collapsed="false">
      <c r="A26" s="3" t="s">
        <v>21</v>
      </c>
    </row>
    <row r="27" customFormat="false" ht="15" hidden="false" customHeight="false" outlineLevel="0" collapsed="false">
      <c r="A27" s="3" t="s">
        <v>22</v>
      </c>
    </row>
    <row r="28" customFormat="false" ht="15" hidden="false" customHeight="false" outlineLevel="0" collapsed="false">
      <c r="A28" s="5"/>
    </row>
    <row r="29" customFormat="false" ht="15" hidden="false" customHeight="false" outlineLevel="0" collapsed="false">
      <c r="A29" s="3" t="s">
        <v>23</v>
      </c>
    </row>
    <row r="30" customFormat="false" ht="15" hidden="false" customHeight="false" outlineLevel="0" collapsed="false">
      <c r="A30" s="5"/>
    </row>
    <row r="31" customFormat="false" ht="15" hidden="false" customHeight="false" outlineLevel="0" collapsed="false">
      <c r="A31" s="6" t="s">
        <v>24</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1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18"/>
    <col collapsed="false" customWidth="true" hidden="false" outlineLevel="0" max="6" min="2" style="1" width="16"/>
  </cols>
  <sheetData>
    <row r="1" customFormat="false" ht="23.25" hidden="false" customHeight="true" outlineLevel="0" collapsed="false">
      <c r="A1" s="7" t="s">
        <v>25</v>
      </c>
      <c r="B1" s="7" t="s">
        <v>26</v>
      </c>
      <c r="C1" s="7" t="s">
        <v>27</v>
      </c>
      <c r="D1" s="7" t="s">
        <v>28</v>
      </c>
      <c r="E1" s="7" t="s">
        <v>29</v>
      </c>
      <c r="F1" s="7" t="s">
        <v>30</v>
      </c>
    </row>
    <row r="2" customFormat="false" ht="15" hidden="false" customHeight="true" outlineLevel="0" collapsed="false">
      <c r="A2" s="8" t="s">
        <v>31</v>
      </c>
      <c r="B2" s="8" t="n">
        <f aca="false">COUNTIF('Use cases'!$B:$B,$A2)</f>
        <v>6</v>
      </c>
      <c r="C2" s="8" t="n">
        <f aca="false">SUMIF('Use cases'!$B:$B,$A2,'Use cases'!$M:$M)</f>
        <v>24</v>
      </c>
      <c r="D2" s="8" t="n">
        <f aca="false">SUMIF('Use cases'!$B:$B,$A2,'Use cases'!$N:$N)</f>
        <v>24</v>
      </c>
      <c r="E2" s="8" t="n">
        <f aca="false">COUNTIFS('Use cases'!$B:$B,$A2,'Use cases'!$E:$E,"&lt;&gt;")</f>
        <v>6</v>
      </c>
      <c r="F2" s="8" t="n">
        <f aca="false">COUNTIFS('Use cases'!$B:$B,$A2,'Use cases'!$G:$G,"Yes")</f>
        <v>0</v>
      </c>
    </row>
    <row r="3" customFormat="false" ht="15" hidden="false" customHeight="true" outlineLevel="0" collapsed="false">
      <c r="A3" s="8" t="s">
        <v>32</v>
      </c>
      <c r="B3" s="8" t="n">
        <f aca="false">COUNTIF('Use cases'!$B:$B,$A3)</f>
        <v>6</v>
      </c>
      <c r="C3" s="8" t="n">
        <f aca="false">SUMIF('Use cases'!$B:$B,$A3,'Use cases'!$M:$M)</f>
        <v>21</v>
      </c>
      <c r="D3" s="8" t="n">
        <f aca="false">SUMIF('Use cases'!$B:$B,$A3,'Use cases'!$N:$N)</f>
        <v>21</v>
      </c>
      <c r="E3" s="8" t="n">
        <f aca="false">COUNTIFS('Use cases'!$B:$B,$A3,'Use cases'!$E:$E,"&lt;&gt;")</f>
        <v>6</v>
      </c>
      <c r="F3" s="8" t="n">
        <f aca="false">COUNTIFS('Use cases'!$B:$B,$A3,'Use cases'!$G:$G,"Yes")</f>
        <v>2</v>
      </c>
    </row>
    <row r="4" customFormat="false" ht="15" hidden="false" customHeight="true" outlineLevel="0" collapsed="false">
      <c r="A4" s="8" t="s">
        <v>33</v>
      </c>
      <c r="B4" s="8" t="n">
        <f aca="false">COUNTIF('Use cases'!$B:$B,$A4)</f>
        <v>6</v>
      </c>
      <c r="C4" s="8" t="n">
        <f aca="false">SUMIF('Use cases'!$B:$B,$A4,'Use cases'!$M:$M)</f>
        <v>18</v>
      </c>
      <c r="D4" s="8" t="n">
        <f aca="false">SUMIF('Use cases'!$B:$B,$A4,'Use cases'!$N:$N)</f>
        <v>18</v>
      </c>
      <c r="E4" s="8" t="n">
        <f aca="false">COUNTIFS('Use cases'!$B:$B,$A4,'Use cases'!$E:$E,"&lt;&gt;")</f>
        <v>5</v>
      </c>
      <c r="F4" s="8" t="n">
        <f aca="false">COUNTIFS('Use cases'!$B:$B,$A4,'Use cases'!$G:$G,"Yes")</f>
        <v>0</v>
      </c>
    </row>
    <row r="5" customFormat="false" ht="15" hidden="false" customHeight="true" outlineLevel="0" collapsed="false">
      <c r="A5" s="8" t="s">
        <v>34</v>
      </c>
      <c r="B5" s="8" t="n">
        <f aca="false">COUNTIF('Use cases'!$B:$B,$A5)</f>
        <v>6</v>
      </c>
      <c r="C5" s="8" t="n">
        <f aca="false">SUMIF('Use cases'!$B:$B,$A5,'Use cases'!$M:$M)</f>
        <v>20</v>
      </c>
      <c r="D5" s="8" t="n">
        <f aca="false">SUMIF('Use cases'!$B:$B,$A5,'Use cases'!$N:$N)</f>
        <v>20</v>
      </c>
      <c r="E5" s="8" t="n">
        <f aca="false">COUNTIFS('Use cases'!$B:$B,$A5,'Use cases'!$E:$E,"&lt;&gt;")</f>
        <v>6</v>
      </c>
      <c r="F5" s="8" t="n">
        <f aca="false">COUNTIFS('Use cases'!$B:$B,$A5,'Use cases'!$G:$G,"Yes")</f>
        <v>2</v>
      </c>
    </row>
    <row r="6" customFormat="false" ht="15" hidden="false" customHeight="true" outlineLevel="0" collapsed="false">
      <c r="A6" s="8" t="s">
        <v>35</v>
      </c>
      <c r="B6" s="8" t="n">
        <f aca="false">COUNTIF('Use cases'!$B:$B,$A6)</f>
        <v>6</v>
      </c>
      <c r="C6" s="8" t="n">
        <f aca="false">SUMIF('Use cases'!$B:$B,$A6,'Use cases'!$M:$M)</f>
        <v>21</v>
      </c>
      <c r="D6" s="8" t="n">
        <f aca="false">SUMIF('Use cases'!$B:$B,$A6,'Use cases'!$N:$N)</f>
        <v>21</v>
      </c>
      <c r="E6" s="8" t="n">
        <f aca="false">COUNTIFS('Use cases'!$B:$B,$A6,'Use cases'!$E:$E,"&lt;&gt;")</f>
        <v>5</v>
      </c>
      <c r="F6" s="8" t="n">
        <f aca="false">COUNTIFS('Use cases'!$B:$B,$A6,'Use cases'!$G:$G,"Yes")</f>
        <v>2</v>
      </c>
    </row>
    <row r="7" customFormat="false" ht="15" hidden="false" customHeight="true" outlineLevel="0" collapsed="false">
      <c r="A7" s="8" t="s">
        <v>36</v>
      </c>
      <c r="B7" s="8" t="n">
        <f aca="false">COUNTIF('Use cases'!$B:$B,$A7)</f>
        <v>6</v>
      </c>
      <c r="C7" s="8" t="n">
        <f aca="false">SUMIF('Use cases'!$B:$B,$A7,'Use cases'!$M:$M)</f>
        <v>25</v>
      </c>
      <c r="D7" s="8" t="n">
        <f aca="false">SUMIF('Use cases'!$B:$B,$A7,'Use cases'!$N:$N)</f>
        <v>25</v>
      </c>
      <c r="E7" s="8" t="n">
        <f aca="false">COUNTIFS('Use cases'!$B:$B,$A7,'Use cases'!$E:$E,"&lt;&gt;")</f>
        <v>6</v>
      </c>
      <c r="F7" s="8" t="n">
        <f aca="false">COUNTIFS('Use cases'!$B:$B,$A7,'Use cases'!$G:$G,"Yes")</f>
        <v>1</v>
      </c>
    </row>
    <row r="8" customFormat="false" ht="15" hidden="false" customHeight="true" outlineLevel="0" collapsed="false">
      <c r="A8" s="8" t="s">
        <v>37</v>
      </c>
      <c r="B8" s="8" t="n">
        <f aca="false">COUNTIF('Use cases'!$B:$B,$A8)</f>
        <v>6</v>
      </c>
      <c r="C8" s="8" t="n">
        <f aca="false">SUMIF('Use cases'!$B:$B,$A8,'Use cases'!$M:$M)</f>
        <v>27</v>
      </c>
      <c r="D8" s="8" t="n">
        <f aca="false">SUMIF('Use cases'!$B:$B,$A8,'Use cases'!$N:$N)</f>
        <v>27</v>
      </c>
      <c r="E8" s="8" t="n">
        <f aca="false">COUNTIFS('Use cases'!$B:$B,$A8,'Use cases'!$E:$E,"&lt;&gt;")</f>
        <v>6</v>
      </c>
      <c r="F8" s="8" t="n">
        <f aca="false">COUNTIFS('Use cases'!$B:$B,$A8,'Use cases'!$G:$G,"Yes")</f>
        <v>0</v>
      </c>
    </row>
    <row r="9" customFormat="false" ht="15" hidden="false" customHeight="true" outlineLevel="0" collapsed="false">
      <c r="A9" s="9"/>
      <c r="B9" s="8" t="str">
        <f aca="false">IF($A9="","",COUNTIF('Use cases'!$B:$B,$A9))</f>
        <v/>
      </c>
      <c r="C9" s="8" t="str">
        <f aca="false">IF($A9="","",SUMIF('Use cases'!$B:$B,$A9,'Use cases'!$M:$M))</f>
        <v/>
      </c>
      <c r="D9" s="8" t="str">
        <f aca="false">IF($A9="","",SUMIF('Use cases'!$B:$B,$A9,'Use cases'!$N:$N))</f>
        <v/>
      </c>
      <c r="E9" s="8" t="str">
        <f aca="false">IF($A9="","",COUNTIFS('Use cases'!$B:$B,$A9,'Use cases'!$E:$E,"&lt;&gt;"))</f>
        <v/>
      </c>
      <c r="F9" s="8" t="str">
        <f aca="false">IF($A9="","",COUNTIFS('Use cases'!$B:$B,$A9,'Use cases'!$G:$G,"Yes"))</f>
        <v/>
      </c>
    </row>
    <row r="10" customFormat="false" ht="15" hidden="false" customHeight="false" outlineLevel="0" collapsed="false">
      <c r="A10" s="10"/>
      <c r="B10" s="8" t="str">
        <f aca="false">IF($A10="","",COUNTIF('Use cases'!$B:$B,$A10))</f>
        <v/>
      </c>
      <c r="C10" s="8" t="str">
        <f aca="false">IF($A10="","",SUMIF('Use cases'!$B:$B,$A10,'Use cases'!$M:$M))</f>
        <v/>
      </c>
      <c r="D10" s="8" t="str">
        <f aca="false">IF($A10="","",SUMIF('Use cases'!$B:$B,$A10,'Use cases'!$N:$N))</f>
        <v/>
      </c>
      <c r="E10" s="8" t="str">
        <f aca="false">IF($A10="","",COUNTIFS('Use cases'!$B:$B,$A10,'Use cases'!$E:$E,"&lt;&gt;"))</f>
        <v/>
      </c>
      <c r="F10" s="8" t="str">
        <f aca="false">IF($A10="","",COUNTIFS('Use cases'!$B:$B,$A10,'Use cases'!$G:$G,"Yes"))</f>
        <v/>
      </c>
    </row>
    <row r="11" customFormat="false" ht="15" hidden="false" customHeight="true" outlineLevel="0" collapsed="false">
      <c r="A11" s="9"/>
      <c r="B11" s="8" t="str">
        <f aca="false">IF($A11="","",COUNTIF('Use cases'!$B:$B,$A11))</f>
        <v/>
      </c>
      <c r="C11" s="8" t="str">
        <f aca="false">IF($A11="","",SUMIF('Use cases'!$B:$B,$A11,'Use cases'!$M:$M))</f>
        <v/>
      </c>
      <c r="D11" s="8" t="str">
        <f aca="false">IF($A11="","",SUMIF('Use cases'!$B:$B,$A11,'Use cases'!$N:$N))</f>
        <v/>
      </c>
      <c r="E11" s="8" t="str">
        <f aca="false">IF($A11="","",COUNTIFS('Use cases'!$B:$B,$A11,'Use cases'!$E:$E,"&lt;&gt;"))</f>
        <v/>
      </c>
      <c r="F11" s="8" t="str">
        <f aca="false">IF($A11="","",COUNTIFS('Use cases'!$B:$B,$A11,'Use cases'!$G:$G,"Yes"))</f>
        <v/>
      </c>
    </row>
    <row r="12" customFormat="false" ht="15" hidden="false" customHeight="false" outlineLevel="0" collapsed="false">
      <c r="A12" s="11" t="s">
        <v>38</v>
      </c>
      <c r="B12" s="12" t="n">
        <f aca="false">SUM(B2:B11)</f>
        <v>42</v>
      </c>
      <c r="C12" s="12" t="n">
        <f aca="false">SUM(C2:C11)</f>
        <v>156</v>
      </c>
      <c r="D12" s="12" t="n">
        <f aca="false">SUM(D2:D11)</f>
        <v>156</v>
      </c>
      <c r="E12" s="12" t="n">
        <f aca="false">SUM(E2:E11)</f>
        <v>40</v>
      </c>
      <c r="F12" s="12" t="n">
        <f aca="false">SUM(F2:F11)</f>
        <v>7</v>
      </c>
    </row>
    <row r="13" customFormat="false" ht="15" hidden="false" customHeight="false" outlineLevel="0" collapsed="false">
      <c r="A13" s="13" t="s">
        <v>39</v>
      </c>
      <c r="B13" s="8" t="n">
        <f aca="false">COUNTIF(B2:B11,"&gt;0")</f>
        <v>7</v>
      </c>
      <c r="C13" s="14"/>
      <c r="D13" s="14"/>
      <c r="E13" s="14"/>
      <c r="F13" s="14"/>
    </row>
    <row r="14" customFormat="false" ht="15" hidden="false" customHeight="false" outlineLevel="0" collapsed="false">
      <c r="A14" s="14"/>
      <c r="B14" s="14"/>
      <c r="C14" s="14"/>
      <c r="D14" s="14"/>
      <c r="E14" s="14"/>
      <c r="F14" s="14"/>
    </row>
    <row r="15" customFormat="false" ht="15" hidden="false" customHeight="false" outlineLevel="0" collapsed="false">
      <c r="A15" s="15" t="s">
        <v>40</v>
      </c>
      <c r="B15" s="14"/>
      <c r="C15" s="14"/>
      <c r="D15" s="14"/>
      <c r="E15" s="14"/>
      <c r="F15" s="14"/>
    </row>
    <row r="16" customFormat="false" ht="15" hidden="false" customHeight="false" outlineLevel="0" collapsed="false">
      <c r="A16" s="15" t="s">
        <v>41</v>
      </c>
      <c r="B16" s="14"/>
      <c r="C16" s="14"/>
      <c r="D16" s="14"/>
      <c r="E16" s="14"/>
      <c r="F16" s="14"/>
    </row>
    <row r="17" customFormat="false" ht="15" hidden="false" customHeight="false" outlineLevel="0" collapsed="false">
      <c r="A17" s="15" t="s">
        <v>42</v>
      </c>
      <c r="B17" s="14"/>
      <c r="C17" s="14"/>
      <c r="D17" s="14"/>
      <c r="E17" s="14"/>
      <c r="F17" s="14"/>
    </row>
    <row r="18" customFormat="false" ht="15" hidden="false" customHeight="false" outlineLevel="0" collapsed="false">
      <c r="A18" s="14"/>
      <c r="B18" s="14"/>
      <c r="C18" s="14"/>
      <c r="D18" s="14"/>
      <c r="E18" s="14"/>
      <c r="F18" s="14"/>
    </row>
    <row r="19" customFormat="false" ht="15" hidden="false" customHeight="false" outlineLevel="0" collapsed="false">
      <c r="A19" s="14"/>
      <c r="B19" s="14"/>
      <c r="C19" s="14"/>
      <c r="D19" s="14"/>
      <c r="E19" s="14"/>
      <c r="F19" s="14"/>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1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52"/>
    <col collapsed="false" customWidth="true" hidden="false" outlineLevel="0" max="2" min="2" style="0" width="12"/>
    <col collapsed="false" customWidth="true" hidden="false" outlineLevel="0" max="3" min="3" style="0" width="10"/>
    <col collapsed="false" customWidth="true" hidden="false" outlineLevel="0" max="4" min="4" style="0" width="70"/>
  </cols>
  <sheetData>
    <row r="1" customFormat="false" ht="17.35" hidden="false" customHeight="false" outlineLevel="0" collapsed="false">
      <c r="A1" s="16" t="s">
        <v>43</v>
      </c>
    </row>
    <row r="2" customFormat="false" ht="15" hidden="false" customHeight="false" outlineLevel="0" collapsed="false">
      <c r="A2" s="17" t="str">
        <f aca="false">IF(SUM(B5:B11)=0,"All checks pass. Your workbook is ready for the prompts.","Fix the checks marked Fix below, then look again.")</f>
        <v>All checks pass. Your workbook is ready for the prompts.</v>
      </c>
    </row>
    <row r="4" customFormat="false" ht="15" hidden="false" customHeight="false" outlineLevel="0" collapsed="false">
      <c r="A4" s="18" t="s">
        <v>44</v>
      </c>
      <c r="B4" s="18" t="s">
        <v>45</v>
      </c>
      <c r="C4" s="18" t="s">
        <v>46</v>
      </c>
      <c r="D4" s="18" t="s">
        <v>47</v>
      </c>
    </row>
    <row r="5" customFormat="false" ht="15" hidden="false" customHeight="false" outlineLevel="0" collapsed="false">
      <c r="A5" s="19" t="s">
        <v>48</v>
      </c>
      <c r="B5" s="19" t="n">
        <f aca="false">SUMPRODUCT(('Use cases'!$A$2:$A$500&lt;&gt;"")*(COUNTIF('Use cases'!$A$2:$A$500,'Use cases'!$A$2:$A$500)&gt;1))</f>
        <v>0</v>
      </c>
      <c r="C5" s="19" t="str">
        <f aca="false">IF(B5=0,"OK","Fix")</f>
        <v>OK</v>
      </c>
      <c r="D5" s="19" t="s">
        <v>49</v>
      </c>
    </row>
    <row r="6" customFormat="false" ht="23.85" hidden="false" customHeight="false" outlineLevel="0" collapsed="false">
      <c r="A6" s="19" t="s">
        <v>50</v>
      </c>
      <c r="B6" s="19" t="n">
        <f aca="false">SUMPRODUCT(('Use cases'!$A$2:$A$500&lt;&gt;"")*((('Use cases'!$B$2:$B$500="")+(COUNTIF(Summary!$A$2:$A$11,'Use cases'!$B$2:$B$500)=0))&gt;0))</f>
        <v>0</v>
      </c>
      <c r="C6" s="19" t="str">
        <f aca="false">IF(B6=0,"OK","Fix")</f>
        <v>OK</v>
      </c>
      <c r="D6" s="19" t="s">
        <v>51</v>
      </c>
    </row>
    <row r="7" customFormat="false" ht="15" hidden="false" customHeight="false" outlineLevel="0" collapsed="false">
      <c r="A7" s="19" t="s">
        <v>52</v>
      </c>
      <c r="B7" s="19" t="n">
        <f aca="false">SUMPRODUCT(('Use cases'!$A$2:$A$500&lt;&gt;"")*(COUNTIF(Sources!$A$2:$A$2000,'Use cases'!$A$2:$A$500)=0))</f>
        <v>0</v>
      </c>
      <c r="C7" s="19" t="str">
        <f aca="false">IF(B7=0,"OK","Fix")</f>
        <v>OK</v>
      </c>
      <c r="D7" s="19" t="s">
        <v>53</v>
      </c>
    </row>
    <row r="8" customFormat="false" ht="15" hidden="false" customHeight="false" outlineLevel="0" collapsed="false">
      <c r="A8" s="19" t="s">
        <v>54</v>
      </c>
      <c r="B8" s="19" t="n">
        <f aca="false">SUMPRODUCT((Sources!$A$2:$A$2000&lt;&gt;"")*(COUNTIF('Use cases'!$A$2:$A$500,Sources!$A$2:$A$2000)=0))</f>
        <v>0</v>
      </c>
      <c r="C8" s="19" t="str">
        <f aca="false">IF(B8=0,"OK","Fix")</f>
        <v>OK</v>
      </c>
      <c r="D8" s="19" t="s">
        <v>55</v>
      </c>
    </row>
    <row r="9" customFormat="false" ht="15" hidden="false" customHeight="false" outlineLevel="0" collapsed="false">
      <c r="A9" s="19" t="s">
        <v>56</v>
      </c>
      <c r="B9" s="19" t="n">
        <f aca="false">SUMPRODUCT((Sources!$A$2:$A$2000&lt;&gt;"")*(((Sources!$D$2:$D$2000="")+(Sources!$H$2:$H$2000=""))&gt;0))</f>
        <v>0</v>
      </c>
      <c r="C9" s="19" t="str">
        <f aca="false">IF(B9=0,"OK","Fix")</f>
        <v>OK</v>
      </c>
      <c r="D9" s="19" t="s">
        <v>57</v>
      </c>
    </row>
    <row r="10" customFormat="false" ht="23.85" hidden="false" customHeight="false" outlineLevel="0" collapsed="false">
      <c r="A10" s="19" t="s">
        <v>58</v>
      </c>
      <c r="B10" s="19" t="n">
        <f aca="false">SUMPRODUCT((Sources!$A$2:$A$2000&lt;&gt;"")*(Sources!$I$2:$I$2000&lt;&gt;"Yes"))</f>
        <v>0</v>
      </c>
      <c r="C10" s="19" t="str">
        <f aca="false">IF(B10=0,"OK","Fix")</f>
        <v>OK</v>
      </c>
      <c r="D10" s="19" t="s">
        <v>59</v>
      </c>
    </row>
    <row r="11" customFormat="false" ht="15" hidden="false" customHeight="false" outlineLevel="0" collapsed="false">
      <c r="A11" s="19" t="s">
        <v>60</v>
      </c>
      <c r="B11" s="19" t="n">
        <f aca="false">SUMPRODUCT(('Use cases'!$E$2:$E$500&lt;&gt;"")*('Use cases'!$F$2:$F$500=""))</f>
        <v>0</v>
      </c>
      <c r="C11" s="19" t="str">
        <f aca="false">IF(B11=0,"OK","Fix")</f>
        <v>OK</v>
      </c>
      <c r="D11" s="19" t="s">
        <v>61</v>
      </c>
    </row>
    <row r="13" customFormat="false" ht="15" hidden="false" customHeight="false" outlineLevel="0" collapsed="false">
      <c r="A13" s="20" t="s">
        <v>62</v>
      </c>
    </row>
  </sheetData>
  <conditionalFormatting sqref="C5:C11">
    <cfRule type="expression" priority="2" aboveAverage="0" equalAverage="0" bottom="0" percent="0" rank="0" text="" dxfId="0">
      <formula>$C5="OK"</formula>
    </cfRule>
    <cfRule type="expression" priority="3" aboveAverage="0" equalAverage="0" bottom="0" percent="0" rank="0" text="" dxfId="1">
      <formula>$C5="Fix"</formula>
    </cfRule>
  </conditionalFormatting>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N8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3" ySplit="1" topLeftCell="D2" activePane="bottomRight" state="frozen"/>
      <selection pane="topLeft" activeCell="A1" activeCellId="0" sqref="A1"/>
      <selection pane="topRight" activeCell="D1" activeCellId="0" sqref="D1"/>
      <selection pane="bottomLeft" activeCell="A2" activeCellId="0" sqref="A2"/>
      <selection pane="bottomRight" activeCell="A1" activeCellId="0" sqref="A1"/>
    </sheetView>
  </sheetViews>
  <sheetFormatPr defaultColWidth="8.6796875" defaultRowHeight="15" zeroHeight="false" outlineLevelRow="0" outlineLevelCol="0"/>
  <cols>
    <col collapsed="false" customWidth="true" hidden="false" outlineLevel="0" max="1" min="1" style="1" width="10"/>
    <col collapsed="false" customWidth="true" hidden="false" outlineLevel="0" max="2" min="2" style="1" width="13"/>
    <col collapsed="false" customWidth="true" hidden="false" outlineLevel="0" max="3" min="3" style="1" width="30"/>
    <col collapsed="false" customWidth="true" hidden="false" outlineLevel="0" max="4" min="4" style="1" width="50"/>
    <col collapsed="false" customWidth="true" hidden="false" outlineLevel="0" max="5" min="5" style="1" width="12"/>
    <col collapsed="false" customWidth="true" hidden="false" outlineLevel="0" max="6" min="6" style="1" width="55"/>
    <col collapsed="false" customWidth="true" hidden="false" outlineLevel="0" max="7" min="7" style="1" width="9"/>
    <col collapsed="false" customWidth="true" hidden="false" outlineLevel="0" max="11" min="8" style="1" width="50"/>
    <col collapsed="false" customWidth="true" hidden="false" outlineLevel="0" max="12" min="12" style="1" width="55"/>
    <col collapsed="false" customWidth="true" hidden="false" outlineLevel="0" max="13" min="13" style="1" width="9"/>
    <col collapsed="false" customWidth="true" hidden="false" outlineLevel="0" max="14" min="14" style="1" width="10"/>
  </cols>
  <sheetData>
    <row r="1" customFormat="false" ht="30" hidden="false" customHeight="true" outlineLevel="0" collapsed="false">
      <c r="A1" s="21" t="s">
        <v>63</v>
      </c>
      <c r="B1" s="21" t="s">
        <v>25</v>
      </c>
      <c r="C1" s="21" t="s">
        <v>64</v>
      </c>
      <c r="D1" s="21" t="s">
        <v>65</v>
      </c>
      <c r="E1" s="21" t="s">
        <v>66</v>
      </c>
      <c r="F1" s="21" t="s">
        <v>67</v>
      </c>
      <c r="G1" s="21" t="s">
        <v>68</v>
      </c>
      <c r="H1" s="21" t="s">
        <v>69</v>
      </c>
      <c r="I1" s="21" t="s">
        <v>70</v>
      </c>
      <c r="J1" s="21" t="s">
        <v>71</v>
      </c>
      <c r="K1" s="21" t="s">
        <v>72</v>
      </c>
      <c r="L1" s="21" t="s">
        <v>73</v>
      </c>
      <c r="M1" s="21" t="s">
        <v>27</v>
      </c>
      <c r="N1" s="21" t="s">
        <v>74</v>
      </c>
    </row>
    <row r="2" customFormat="false" ht="79.5" hidden="false" customHeight="true" outlineLevel="0" collapsed="false">
      <c r="A2" s="22" t="s">
        <v>75</v>
      </c>
      <c r="B2" s="22" t="s">
        <v>31</v>
      </c>
      <c r="C2" s="22" t="s">
        <v>76</v>
      </c>
      <c r="D2" s="22" t="s">
        <v>77</v>
      </c>
      <c r="E2" s="22" t="s">
        <v>78</v>
      </c>
      <c r="F2" s="22" t="s">
        <v>79</v>
      </c>
      <c r="G2" s="22" t="s">
        <v>80</v>
      </c>
      <c r="H2" s="22" t="s">
        <v>81</v>
      </c>
      <c r="I2" s="22" t="s">
        <v>82</v>
      </c>
      <c r="J2" s="22" t="s">
        <v>83</v>
      </c>
      <c r="K2" s="22" t="s">
        <v>84</v>
      </c>
      <c r="L2" s="22" t="s">
        <v>85</v>
      </c>
      <c r="M2" s="23" t="n">
        <f aca="false">IF($A2="","",COUNTIF(Sources!$A:$A,$A2))</f>
        <v>6</v>
      </c>
      <c r="N2" s="23" t="n">
        <f aca="false">IF($A2="","",COUNTIFS(Sources!$A:$A,$A2,Sources!$I:$I,"Yes"))</f>
        <v>6</v>
      </c>
    </row>
    <row r="3" customFormat="false" ht="79.5" hidden="false" customHeight="true" outlineLevel="0" collapsed="false">
      <c r="A3" s="22" t="s">
        <v>86</v>
      </c>
      <c r="B3" s="22" t="s">
        <v>31</v>
      </c>
      <c r="C3" s="22" t="s">
        <v>87</v>
      </c>
      <c r="D3" s="22" t="s">
        <v>88</v>
      </c>
      <c r="E3" s="22" t="s">
        <v>89</v>
      </c>
      <c r="F3" s="22" t="s">
        <v>90</v>
      </c>
      <c r="G3" s="22" t="s">
        <v>80</v>
      </c>
      <c r="H3" s="22" t="s">
        <v>91</v>
      </c>
      <c r="I3" s="22" t="s">
        <v>92</v>
      </c>
      <c r="J3" s="22" t="s">
        <v>93</v>
      </c>
      <c r="K3" s="22" t="s">
        <v>94</v>
      </c>
      <c r="L3" s="22" t="s">
        <v>95</v>
      </c>
      <c r="M3" s="23" t="n">
        <f aca="false">IF($A3="","",COUNTIF(Sources!$A:$A,$A3))</f>
        <v>2</v>
      </c>
      <c r="N3" s="23" t="n">
        <f aca="false">IF($A3="","",COUNTIFS(Sources!$A:$A,$A3,Sources!$I:$I,"Yes"))</f>
        <v>2</v>
      </c>
    </row>
    <row r="4" customFormat="false" ht="90.75" hidden="false" customHeight="true" outlineLevel="0" collapsed="false">
      <c r="A4" s="22" t="s">
        <v>96</v>
      </c>
      <c r="B4" s="22" t="s">
        <v>31</v>
      </c>
      <c r="C4" s="22" t="s">
        <v>97</v>
      </c>
      <c r="D4" s="22" t="s">
        <v>98</v>
      </c>
      <c r="E4" s="22" t="s">
        <v>99</v>
      </c>
      <c r="F4" s="22" t="s">
        <v>100</v>
      </c>
      <c r="G4" s="22" t="s">
        <v>80</v>
      </c>
      <c r="H4" s="22" t="s">
        <v>101</v>
      </c>
      <c r="I4" s="22" t="s">
        <v>102</v>
      </c>
      <c r="J4" s="22" t="s">
        <v>103</v>
      </c>
      <c r="K4" s="22" t="s">
        <v>104</v>
      </c>
      <c r="L4" s="22" t="s">
        <v>105</v>
      </c>
      <c r="M4" s="23" t="n">
        <f aca="false">IF($A4="","",COUNTIF(Sources!$A:$A,$A4))</f>
        <v>5</v>
      </c>
      <c r="N4" s="23" t="n">
        <f aca="false">IF($A4="","",COUNTIFS(Sources!$A:$A,$A4,Sources!$I:$I,"Yes"))</f>
        <v>5</v>
      </c>
    </row>
    <row r="5" customFormat="false" ht="90.75" hidden="false" customHeight="true" outlineLevel="0" collapsed="false">
      <c r="A5" s="22" t="s">
        <v>106</v>
      </c>
      <c r="B5" s="22" t="s">
        <v>31</v>
      </c>
      <c r="C5" s="22" t="s">
        <v>107</v>
      </c>
      <c r="D5" s="22" t="s">
        <v>108</v>
      </c>
      <c r="E5" s="22" t="s">
        <v>109</v>
      </c>
      <c r="F5" s="22" t="s">
        <v>110</v>
      </c>
      <c r="G5" s="22" t="s">
        <v>80</v>
      </c>
      <c r="H5" s="22" t="s">
        <v>111</v>
      </c>
      <c r="I5" s="22" t="s">
        <v>112</v>
      </c>
      <c r="J5" s="22" t="s">
        <v>113</v>
      </c>
      <c r="K5" s="22" t="s">
        <v>114</v>
      </c>
      <c r="L5" s="22" t="s">
        <v>115</v>
      </c>
      <c r="M5" s="23" t="n">
        <f aca="false">IF($A5="","",COUNTIF(Sources!$A:$A,$A5))</f>
        <v>3</v>
      </c>
      <c r="N5" s="23" t="n">
        <f aca="false">IF($A5="","",COUNTIFS(Sources!$A:$A,$A5,Sources!$I:$I,"Yes"))</f>
        <v>3</v>
      </c>
    </row>
    <row r="6" customFormat="false" ht="68.25" hidden="false" customHeight="true" outlineLevel="0" collapsed="false">
      <c r="A6" s="22" t="s">
        <v>116</v>
      </c>
      <c r="B6" s="22" t="s">
        <v>31</v>
      </c>
      <c r="C6" s="22" t="s">
        <v>117</v>
      </c>
      <c r="D6" s="22" t="s">
        <v>118</v>
      </c>
      <c r="E6" s="22" t="s">
        <v>119</v>
      </c>
      <c r="F6" s="22" t="s">
        <v>120</v>
      </c>
      <c r="G6" s="22" t="s">
        <v>80</v>
      </c>
      <c r="H6" s="22" t="s">
        <v>121</v>
      </c>
      <c r="I6" s="22" t="s">
        <v>122</v>
      </c>
      <c r="J6" s="22" t="s">
        <v>123</v>
      </c>
      <c r="K6" s="22" t="s">
        <v>124</v>
      </c>
      <c r="L6" s="22" t="s">
        <v>125</v>
      </c>
      <c r="M6" s="23" t="n">
        <f aca="false">IF($A6="","",COUNTIF(Sources!$A:$A,$A6))</f>
        <v>5</v>
      </c>
      <c r="N6" s="23" t="n">
        <f aca="false">IF($A6="","",COUNTIFS(Sources!$A:$A,$A6,Sources!$I:$I,"Yes"))</f>
        <v>5</v>
      </c>
    </row>
    <row r="7" customFormat="false" ht="79.5" hidden="false" customHeight="true" outlineLevel="0" collapsed="false">
      <c r="A7" s="22" t="s">
        <v>126</v>
      </c>
      <c r="B7" s="22" t="s">
        <v>31</v>
      </c>
      <c r="C7" s="22" t="s">
        <v>127</v>
      </c>
      <c r="D7" s="22" t="s">
        <v>128</v>
      </c>
      <c r="E7" s="22" t="s">
        <v>129</v>
      </c>
      <c r="F7" s="22" t="s">
        <v>130</v>
      </c>
      <c r="G7" s="22" t="s">
        <v>80</v>
      </c>
      <c r="H7" s="22" t="s">
        <v>131</v>
      </c>
      <c r="I7" s="22" t="s">
        <v>132</v>
      </c>
      <c r="J7" s="22" t="s">
        <v>133</v>
      </c>
      <c r="K7" s="22" t="s">
        <v>134</v>
      </c>
      <c r="L7" s="22" t="s">
        <v>135</v>
      </c>
      <c r="M7" s="23" t="n">
        <f aca="false">IF($A7="","",COUNTIF(Sources!$A:$A,$A7))</f>
        <v>3</v>
      </c>
      <c r="N7" s="23" t="n">
        <f aca="false">IF($A7="","",COUNTIFS(Sources!$A:$A,$A7,Sources!$I:$I,"Yes"))</f>
        <v>3</v>
      </c>
    </row>
    <row r="8" customFormat="false" ht="79.5" hidden="false" customHeight="true" outlineLevel="0" collapsed="false">
      <c r="A8" s="22" t="s">
        <v>136</v>
      </c>
      <c r="B8" s="22" t="s">
        <v>32</v>
      </c>
      <c r="C8" s="22" t="s">
        <v>137</v>
      </c>
      <c r="D8" s="22" t="s">
        <v>138</v>
      </c>
      <c r="E8" s="22" t="s">
        <v>139</v>
      </c>
      <c r="F8" s="22" t="s">
        <v>140</v>
      </c>
      <c r="G8" s="22" t="s">
        <v>80</v>
      </c>
      <c r="H8" s="22" t="s">
        <v>141</v>
      </c>
      <c r="I8" s="22" t="s">
        <v>142</v>
      </c>
      <c r="J8" s="22" t="s">
        <v>143</v>
      </c>
      <c r="K8" s="22" t="s">
        <v>144</v>
      </c>
      <c r="L8" s="22" t="s">
        <v>145</v>
      </c>
      <c r="M8" s="23" t="n">
        <f aca="false">IF($A8="","",COUNTIF(Sources!$A:$A,$A8))</f>
        <v>3</v>
      </c>
      <c r="N8" s="23" t="n">
        <f aca="false">IF($A8="","",COUNTIFS(Sources!$A:$A,$A8,Sources!$I:$I,"Yes"))</f>
        <v>3</v>
      </c>
    </row>
    <row r="9" customFormat="false" ht="79.5" hidden="false" customHeight="true" outlineLevel="0" collapsed="false">
      <c r="A9" s="22" t="s">
        <v>146</v>
      </c>
      <c r="B9" s="22" t="s">
        <v>32</v>
      </c>
      <c r="C9" s="22" t="s">
        <v>147</v>
      </c>
      <c r="D9" s="22" t="s">
        <v>148</v>
      </c>
      <c r="E9" s="22" t="s">
        <v>149</v>
      </c>
      <c r="F9" s="22" t="s">
        <v>150</v>
      </c>
      <c r="G9" s="22" t="s">
        <v>151</v>
      </c>
      <c r="H9" s="22" t="s">
        <v>152</v>
      </c>
      <c r="I9" s="22" t="s">
        <v>153</v>
      </c>
      <c r="J9" s="22" t="s">
        <v>154</v>
      </c>
      <c r="K9" s="22" t="s">
        <v>155</v>
      </c>
      <c r="L9" s="22" t="s">
        <v>156</v>
      </c>
      <c r="M9" s="23" t="n">
        <f aca="false">IF($A9="","",COUNTIF(Sources!$A:$A,$A9))</f>
        <v>3</v>
      </c>
      <c r="N9" s="23" t="n">
        <f aca="false">IF($A9="","",COUNTIFS(Sources!$A:$A,$A9,Sources!$I:$I,"Yes"))</f>
        <v>3</v>
      </c>
    </row>
    <row r="10" customFormat="false" ht="68.25" hidden="false" customHeight="true" outlineLevel="0" collapsed="false">
      <c r="A10" s="22" t="s">
        <v>157</v>
      </c>
      <c r="B10" s="22" t="s">
        <v>32</v>
      </c>
      <c r="C10" s="22" t="s">
        <v>158</v>
      </c>
      <c r="D10" s="22" t="s">
        <v>159</v>
      </c>
      <c r="E10" s="22" t="s">
        <v>160</v>
      </c>
      <c r="F10" s="22" t="s">
        <v>161</v>
      </c>
      <c r="G10" s="22" t="s">
        <v>151</v>
      </c>
      <c r="H10" s="22" t="s">
        <v>162</v>
      </c>
      <c r="I10" s="22" t="s">
        <v>163</v>
      </c>
      <c r="J10" s="22" t="s">
        <v>164</v>
      </c>
      <c r="K10" s="22" t="s">
        <v>165</v>
      </c>
      <c r="L10" s="22" t="s">
        <v>166</v>
      </c>
      <c r="M10" s="23" t="n">
        <f aca="false">IF($A10="","",COUNTIF(Sources!$A:$A,$A10))</f>
        <v>3</v>
      </c>
      <c r="N10" s="23" t="n">
        <f aca="false">IF($A10="","",COUNTIFS(Sources!$A:$A,$A10,Sources!$I:$I,"Yes"))</f>
        <v>3</v>
      </c>
    </row>
    <row r="11" customFormat="false" ht="102" hidden="false" customHeight="true" outlineLevel="0" collapsed="false">
      <c r="A11" s="22" t="s">
        <v>167</v>
      </c>
      <c r="B11" s="22" t="s">
        <v>32</v>
      </c>
      <c r="C11" s="22" t="s">
        <v>168</v>
      </c>
      <c r="D11" s="22" t="s">
        <v>169</v>
      </c>
      <c r="E11" s="22" t="s">
        <v>170</v>
      </c>
      <c r="F11" s="22" t="s">
        <v>171</v>
      </c>
      <c r="G11" s="22" t="s">
        <v>80</v>
      </c>
      <c r="H11" s="22" t="s">
        <v>172</v>
      </c>
      <c r="I11" s="22" t="s">
        <v>173</v>
      </c>
      <c r="J11" s="22" t="s">
        <v>174</v>
      </c>
      <c r="K11" s="22" t="s">
        <v>175</v>
      </c>
      <c r="L11" s="22" t="s">
        <v>176</v>
      </c>
      <c r="M11" s="23" t="n">
        <f aca="false">IF($A11="","",COUNTIF(Sources!$A:$A,$A11))</f>
        <v>3</v>
      </c>
      <c r="N11" s="23" t="n">
        <f aca="false">IF($A11="","",COUNTIFS(Sources!$A:$A,$A11,Sources!$I:$I,"Yes"))</f>
        <v>3</v>
      </c>
    </row>
    <row r="12" customFormat="false" ht="79.5" hidden="false" customHeight="true" outlineLevel="0" collapsed="false">
      <c r="A12" s="22" t="s">
        <v>177</v>
      </c>
      <c r="B12" s="22" t="s">
        <v>32</v>
      </c>
      <c r="C12" s="22" t="s">
        <v>178</v>
      </c>
      <c r="D12" s="22" t="s">
        <v>179</v>
      </c>
      <c r="E12" s="22" t="s">
        <v>180</v>
      </c>
      <c r="F12" s="22" t="s">
        <v>181</v>
      </c>
      <c r="G12" s="22" t="s">
        <v>80</v>
      </c>
      <c r="H12" s="22" t="s">
        <v>182</v>
      </c>
      <c r="I12" s="22" t="s">
        <v>183</v>
      </c>
      <c r="J12" s="22" t="s">
        <v>184</v>
      </c>
      <c r="K12" s="22" t="s">
        <v>185</v>
      </c>
      <c r="L12" s="22" t="s">
        <v>186</v>
      </c>
      <c r="M12" s="23" t="n">
        <f aca="false">IF($A12="","",COUNTIF(Sources!$A:$A,$A12))</f>
        <v>4</v>
      </c>
      <c r="N12" s="23" t="n">
        <f aca="false">IF($A12="","",COUNTIFS(Sources!$A:$A,$A12,Sources!$I:$I,"Yes"))</f>
        <v>4</v>
      </c>
    </row>
    <row r="13" customFormat="false" ht="68.25" hidden="false" customHeight="true" outlineLevel="0" collapsed="false">
      <c r="A13" s="22" t="s">
        <v>187</v>
      </c>
      <c r="B13" s="22" t="s">
        <v>32</v>
      </c>
      <c r="C13" s="22" t="s">
        <v>188</v>
      </c>
      <c r="D13" s="22" t="s">
        <v>189</v>
      </c>
      <c r="E13" s="22" t="s">
        <v>190</v>
      </c>
      <c r="F13" s="22" t="s">
        <v>191</v>
      </c>
      <c r="G13" s="22" t="s">
        <v>80</v>
      </c>
      <c r="H13" s="22" t="s">
        <v>192</v>
      </c>
      <c r="I13" s="22" t="s">
        <v>193</v>
      </c>
      <c r="J13" s="22" t="s">
        <v>194</v>
      </c>
      <c r="K13" s="22" t="s">
        <v>195</v>
      </c>
      <c r="L13" s="22" t="s">
        <v>196</v>
      </c>
      <c r="M13" s="23" t="n">
        <f aca="false">IF($A13="","",COUNTIF(Sources!$A:$A,$A13))</f>
        <v>5</v>
      </c>
      <c r="N13" s="23" t="n">
        <f aca="false">IF($A13="","",COUNTIFS(Sources!$A:$A,$A13,Sources!$I:$I,"Yes"))</f>
        <v>5</v>
      </c>
    </row>
    <row r="14" customFormat="false" ht="68.25" hidden="false" customHeight="true" outlineLevel="0" collapsed="false">
      <c r="A14" s="22" t="s">
        <v>197</v>
      </c>
      <c r="B14" s="22" t="s">
        <v>33</v>
      </c>
      <c r="C14" s="22" t="s">
        <v>198</v>
      </c>
      <c r="D14" s="22" t="s">
        <v>199</v>
      </c>
      <c r="E14" s="22" t="s">
        <v>190</v>
      </c>
      <c r="F14" s="22" t="s">
        <v>200</v>
      </c>
      <c r="G14" s="22" t="s">
        <v>80</v>
      </c>
      <c r="H14" s="22" t="s">
        <v>201</v>
      </c>
      <c r="I14" s="22" t="s">
        <v>202</v>
      </c>
      <c r="J14" s="22" t="s">
        <v>203</v>
      </c>
      <c r="K14" s="22" t="s">
        <v>204</v>
      </c>
      <c r="L14" s="22" t="s">
        <v>205</v>
      </c>
      <c r="M14" s="23" t="n">
        <f aca="false">IF($A14="","",COUNTIF(Sources!$A:$A,$A14))</f>
        <v>3</v>
      </c>
      <c r="N14" s="23" t="n">
        <f aca="false">IF($A14="","",COUNTIFS(Sources!$A:$A,$A14,Sources!$I:$I,"Yes"))</f>
        <v>3</v>
      </c>
    </row>
    <row r="15" customFormat="false" ht="68.25" hidden="false" customHeight="true" outlineLevel="0" collapsed="false">
      <c r="A15" s="22" t="s">
        <v>206</v>
      </c>
      <c r="B15" s="22" t="s">
        <v>33</v>
      </c>
      <c r="C15" s="22" t="s">
        <v>207</v>
      </c>
      <c r="D15" s="22" t="s">
        <v>208</v>
      </c>
      <c r="E15" s="22" t="s">
        <v>78</v>
      </c>
      <c r="F15" s="22" t="s">
        <v>209</v>
      </c>
      <c r="G15" s="22" t="s">
        <v>80</v>
      </c>
      <c r="H15" s="22" t="s">
        <v>210</v>
      </c>
      <c r="I15" s="22" t="s">
        <v>211</v>
      </c>
      <c r="J15" s="22" t="s">
        <v>212</v>
      </c>
      <c r="K15" s="22" t="s">
        <v>213</v>
      </c>
      <c r="L15" s="22" t="s">
        <v>214</v>
      </c>
      <c r="M15" s="23" t="n">
        <f aca="false">IF($A15="","",COUNTIF(Sources!$A:$A,$A15))</f>
        <v>2</v>
      </c>
      <c r="N15" s="23" t="n">
        <f aca="false">IF($A15="","",COUNTIFS(Sources!$A:$A,$A15,Sources!$I:$I,"Yes"))</f>
        <v>2</v>
      </c>
    </row>
    <row r="16" customFormat="false" ht="68.25" hidden="false" customHeight="true" outlineLevel="0" collapsed="false">
      <c r="A16" s="22" t="s">
        <v>215</v>
      </c>
      <c r="B16" s="22" t="s">
        <v>33</v>
      </c>
      <c r="C16" s="22" t="s">
        <v>216</v>
      </c>
      <c r="D16" s="22" t="s">
        <v>217</v>
      </c>
      <c r="E16" s="22" t="s">
        <v>218</v>
      </c>
      <c r="F16" s="22" t="s">
        <v>219</v>
      </c>
      <c r="G16" s="22" t="s">
        <v>80</v>
      </c>
      <c r="H16" s="22" t="s">
        <v>220</v>
      </c>
      <c r="I16" s="22" t="s">
        <v>221</v>
      </c>
      <c r="J16" s="22" t="s">
        <v>222</v>
      </c>
      <c r="K16" s="22" t="s">
        <v>223</v>
      </c>
      <c r="L16" s="22" t="s">
        <v>224</v>
      </c>
      <c r="M16" s="23" t="n">
        <f aca="false">IF($A16="","",COUNTIF(Sources!$A:$A,$A16))</f>
        <v>4</v>
      </c>
      <c r="N16" s="23" t="n">
        <f aca="false">IF($A16="","",COUNTIFS(Sources!$A:$A,$A16,Sources!$I:$I,"Yes"))</f>
        <v>4</v>
      </c>
    </row>
    <row r="17" customFormat="false" ht="68.25" hidden="false" customHeight="true" outlineLevel="0" collapsed="false">
      <c r="A17" s="22" t="s">
        <v>225</v>
      </c>
      <c r="B17" s="22" t="s">
        <v>33</v>
      </c>
      <c r="C17" s="22" t="s">
        <v>226</v>
      </c>
      <c r="D17" s="22" t="s">
        <v>227</v>
      </c>
      <c r="E17" s="22" t="s">
        <v>228</v>
      </c>
      <c r="F17" s="22" t="s">
        <v>229</v>
      </c>
      <c r="G17" s="22" t="s">
        <v>80</v>
      </c>
      <c r="H17" s="22" t="s">
        <v>230</v>
      </c>
      <c r="I17" s="22" t="s">
        <v>231</v>
      </c>
      <c r="J17" s="22" t="s">
        <v>232</v>
      </c>
      <c r="K17" s="22" t="s">
        <v>233</v>
      </c>
      <c r="L17" s="22" t="s">
        <v>234</v>
      </c>
      <c r="M17" s="23" t="n">
        <f aca="false">IF($A17="","",COUNTIF(Sources!$A:$A,$A17))</f>
        <v>2</v>
      </c>
      <c r="N17" s="23" t="n">
        <f aca="false">IF($A17="","",COUNTIFS(Sources!$A:$A,$A17,Sources!$I:$I,"Yes"))</f>
        <v>2</v>
      </c>
    </row>
    <row r="18" customFormat="false" ht="68.25" hidden="false" customHeight="true" outlineLevel="0" collapsed="false">
      <c r="A18" s="22" t="s">
        <v>235</v>
      </c>
      <c r="B18" s="22" t="s">
        <v>33</v>
      </c>
      <c r="C18" s="22" t="s">
        <v>236</v>
      </c>
      <c r="D18" s="22" t="s">
        <v>237</v>
      </c>
      <c r="E18" s="22" t="s">
        <v>238</v>
      </c>
      <c r="F18" s="22" t="s">
        <v>239</v>
      </c>
      <c r="G18" s="22" t="s">
        <v>80</v>
      </c>
      <c r="H18" s="22" t="s">
        <v>240</v>
      </c>
      <c r="I18" s="22" t="s">
        <v>241</v>
      </c>
      <c r="J18" s="22" t="s">
        <v>242</v>
      </c>
      <c r="K18" s="22" t="s">
        <v>243</v>
      </c>
      <c r="L18" s="22" t="s">
        <v>244</v>
      </c>
      <c r="M18" s="23" t="n">
        <f aca="false">IF($A18="","",COUNTIF(Sources!$A:$A,$A18))</f>
        <v>4</v>
      </c>
      <c r="N18" s="23" t="n">
        <f aca="false">IF($A18="","",COUNTIFS(Sources!$A:$A,$A18,Sources!$I:$I,"Yes"))</f>
        <v>4</v>
      </c>
    </row>
    <row r="19" customFormat="false" ht="68.25" hidden="false" customHeight="true" outlineLevel="0" collapsed="false">
      <c r="A19" s="22" t="s">
        <v>245</v>
      </c>
      <c r="B19" s="22" t="s">
        <v>33</v>
      </c>
      <c r="C19" s="22" t="s">
        <v>246</v>
      </c>
      <c r="D19" s="22" t="s">
        <v>247</v>
      </c>
      <c r="E19" s="22"/>
      <c r="F19" s="22"/>
      <c r="G19" s="22"/>
      <c r="H19" s="22" t="s">
        <v>248</v>
      </c>
      <c r="I19" s="22" t="s">
        <v>249</v>
      </c>
      <c r="J19" s="22" t="s">
        <v>250</v>
      </c>
      <c r="K19" s="22" t="s">
        <v>251</v>
      </c>
      <c r="L19" s="22" t="s">
        <v>252</v>
      </c>
      <c r="M19" s="23" t="n">
        <f aca="false">IF($A19="","",COUNTIF(Sources!$A:$A,$A19))</f>
        <v>3</v>
      </c>
      <c r="N19" s="23" t="n">
        <f aca="false">IF($A19="","",COUNTIFS(Sources!$A:$A,$A19,Sources!$I:$I,"Yes"))</f>
        <v>3</v>
      </c>
    </row>
    <row r="20" customFormat="false" ht="79.5" hidden="false" customHeight="true" outlineLevel="0" collapsed="false">
      <c r="A20" s="22" t="s">
        <v>253</v>
      </c>
      <c r="B20" s="22" t="s">
        <v>34</v>
      </c>
      <c r="C20" s="22" t="s">
        <v>254</v>
      </c>
      <c r="D20" s="22" t="s">
        <v>255</v>
      </c>
      <c r="E20" s="22" t="s">
        <v>256</v>
      </c>
      <c r="F20" s="22" t="s">
        <v>257</v>
      </c>
      <c r="G20" s="22" t="s">
        <v>80</v>
      </c>
      <c r="H20" s="22" t="s">
        <v>258</v>
      </c>
      <c r="I20" s="22" t="s">
        <v>259</v>
      </c>
      <c r="J20" s="22" t="s">
        <v>260</v>
      </c>
      <c r="K20" s="22" t="s">
        <v>261</v>
      </c>
      <c r="L20" s="22" t="s">
        <v>262</v>
      </c>
      <c r="M20" s="23" t="n">
        <f aca="false">IF($A20="","",COUNTIF(Sources!$A:$A,$A20))</f>
        <v>3</v>
      </c>
      <c r="N20" s="23" t="n">
        <f aca="false">IF($A20="","",COUNTIFS(Sources!$A:$A,$A20,Sources!$I:$I,"Yes"))</f>
        <v>3</v>
      </c>
    </row>
    <row r="21" customFormat="false" ht="79.5" hidden="false" customHeight="true" outlineLevel="0" collapsed="false">
      <c r="A21" s="22" t="s">
        <v>263</v>
      </c>
      <c r="B21" s="22" t="s">
        <v>34</v>
      </c>
      <c r="C21" s="22" t="s">
        <v>264</v>
      </c>
      <c r="D21" s="22" t="s">
        <v>265</v>
      </c>
      <c r="E21" s="22" t="s">
        <v>190</v>
      </c>
      <c r="F21" s="22" t="s">
        <v>266</v>
      </c>
      <c r="G21" s="22" t="s">
        <v>151</v>
      </c>
      <c r="H21" s="22" t="s">
        <v>267</v>
      </c>
      <c r="I21" s="22" t="s">
        <v>268</v>
      </c>
      <c r="J21" s="22" t="s">
        <v>269</v>
      </c>
      <c r="K21" s="22" t="s">
        <v>270</v>
      </c>
      <c r="L21" s="22" t="s">
        <v>271</v>
      </c>
      <c r="M21" s="23" t="n">
        <f aca="false">IF($A21="","",COUNTIF(Sources!$A:$A,$A21))</f>
        <v>3</v>
      </c>
      <c r="N21" s="23" t="n">
        <f aca="false">IF($A21="","",COUNTIFS(Sources!$A:$A,$A21,Sources!$I:$I,"Yes"))</f>
        <v>3</v>
      </c>
    </row>
    <row r="22" customFormat="false" ht="79.5" hidden="false" customHeight="true" outlineLevel="0" collapsed="false">
      <c r="A22" s="22" t="s">
        <v>272</v>
      </c>
      <c r="B22" s="22" t="s">
        <v>34</v>
      </c>
      <c r="C22" s="22" t="s">
        <v>273</v>
      </c>
      <c r="D22" s="22" t="s">
        <v>274</v>
      </c>
      <c r="E22" s="22" t="s">
        <v>275</v>
      </c>
      <c r="F22" s="22" t="s">
        <v>276</v>
      </c>
      <c r="G22" s="22" t="s">
        <v>80</v>
      </c>
      <c r="H22" s="22" t="s">
        <v>277</v>
      </c>
      <c r="I22" s="22" t="s">
        <v>278</v>
      </c>
      <c r="J22" s="22" t="s">
        <v>279</v>
      </c>
      <c r="K22" s="22" t="s">
        <v>280</v>
      </c>
      <c r="L22" s="22" t="s">
        <v>281</v>
      </c>
      <c r="M22" s="23" t="n">
        <f aca="false">IF($A22="","",COUNTIF(Sources!$A:$A,$A22))</f>
        <v>4</v>
      </c>
      <c r="N22" s="23" t="n">
        <f aca="false">IF($A22="","",COUNTIFS(Sources!$A:$A,$A22,Sources!$I:$I,"Yes"))</f>
        <v>4</v>
      </c>
    </row>
    <row r="23" customFormat="false" ht="68.25" hidden="false" customHeight="true" outlineLevel="0" collapsed="false">
      <c r="A23" s="22" t="s">
        <v>282</v>
      </c>
      <c r="B23" s="22" t="s">
        <v>34</v>
      </c>
      <c r="C23" s="22" t="s">
        <v>283</v>
      </c>
      <c r="D23" s="22" t="s">
        <v>284</v>
      </c>
      <c r="E23" s="22" t="s">
        <v>285</v>
      </c>
      <c r="F23" s="22" t="s">
        <v>286</v>
      </c>
      <c r="G23" s="22" t="s">
        <v>80</v>
      </c>
      <c r="H23" s="22" t="s">
        <v>287</v>
      </c>
      <c r="I23" s="22" t="s">
        <v>288</v>
      </c>
      <c r="J23" s="22" t="s">
        <v>289</v>
      </c>
      <c r="K23" s="22" t="s">
        <v>290</v>
      </c>
      <c r="L23" s="22" t="s">
        <v>291</v>
      </c>
      <c r="M23" s="23" t="n">
        <f aca="false">IF($A23="","",COUNTIF(Sources!$A:$A,$A23))</f>
        <v>3</v>
      </c>
      <c r="N23" s="23" t="n">
        <f aca="false">IF($A23="","",COUNTIFS(Sources!$A:$A,$A23,Sources!$I:$I,"Yes"))</f>
        <v>3</v>
      </c>
    </row>
    <row r="24" customFormat="false" ht="68.25" hidden="false" customHeight="true" outlineLevel="0" collapsed="false">
      <c r="A24" s="22" t="s">
        <v>292</v>
      </c>
      <c r="B24" s="22" t="s">
        <v>34</v>
      </c>
      <c r="C24" s="22" t="s">
        <v>293</v>
      </c>
      <c r="D24" s="22" t="s">
        <v>294</v>
      </c>
      <c r="E24" s="22" t="s">
        <v>285</v>
      </c>
      <c r="F24" s="22" t="s">
        <v>295</v>
      </c>
      <c r="G24" s="22" t="s">
        <v>151</v>
      </c>
      <c r="H24" s="22" t="s">
        <v>296</v>
      </c>
      <c r="I24" s="22" t="s">
        <v>297</v>
      </c>
      <c r="J24" s="22" t="s">
        <v>298</v>
      </c>
      <c r="K24" s="22" t="s">
        <v>299</v>
      </c>
      <c r="L24" s="22" t="s">
        <v>300</v>
      </c>
      <c r="M24" s="23" t="n">
        <f aca="false">IF($A24="","",COUNTIF(Sources!$A:$A,$A24))</f>
        <v>3</v>
      </c>
      <c r="N24" s="23" t="n">
        <f aca="false">IF($A24="","",COUNTIFS(Sources!$A:$A,$A24,Sources!$I:$I,"Yes"))</f>
        <v>3</v>
      </c>
    </row>
    <row r="25" customFormat="false" ht="79.5" hidden="false" customHeight="true" outlineLevel="0" collapsed="false">
      <c r="A25" s="22" t="s">
        <v>301</v>
      </c>
      <c r="B25" s="22" t="s">
        <v>34</v>
      </c>
      <c r="C25" s="22" t="s">
        <v>302</v>
      </c>
      <c r="D25" s="22" t="s">
        <v>303</v>
      </c>
      <c r="E25" s="22" t="s">
        <v>304</v>
      </c>
      <c r="F25" s="22" t="s">
        <v>305</v>
      </c>
      <c r="G25" s="22" t="s">
        <v>80</v>
      </c>
      <c r="H25" s="22" t="s">
        <v>306</v>
      </c>
      <c r="I25" s="22" t="s">
        <v>307</v>
      </c>
      <c r="J25" s="22" t="s">
        <v>308</v>
      </c>
      <c r="K25" s="22" t="s">
        <v>309</v>
      </c>
      <c r="L25" s="22" t="s">
        <v>310</v>
      </c>
      <c r="M25" s="23" t="n">
        <f aca="false">IF($A25="","",COUNTIF(Sources!$A:$A,$A25))</f>
        <v>4</v>
      </c>
      <c r="N25" s="23" t="n">
        <f aca="false">IF($A25="","",COUNTIFS(Sources!$A:$A,$A25,Sources!$I:$I,"Yes"))</f>
        <v>4</v>
      </c>
    </row>
    <row r="26" customFormat="false" ht="79.5" hidden="false" customHeight="true" outlineLevel="0" collapsed="false">
      <c r="A26" s="22" t="s">
        <v>311</v>
      </c>
      <c r="B26" s="22" t="s">
        <v>35</v>
      </c>
      <c r="C26" s="22" t="s">
        <v>312</v>
      </c>
      <c r="D26" s="22" t="s">
        <v>313</v>
      </c>
      <c r="E26" s="22" t="s">
        <v>314</v>
      </c>
      <c r="F26" s="22" t="s">
        <v>315</v>
      </c>
      <c r="G26" s="22" t="s">
        <v>80</v>
      </c>
      <c r="H26" s="22" t="s">
        <v>316</v>
      </c>
      <c r="I26" s="22" t="s">
        <v>317</v>
      </c>
      <c r="J26" s="22" t="s">
        <v>318</v>
      </c>
      <c r="K26" s="22" t="s">
        <v>319</v>
      </c>
      <c r="L26" s="22" t="s">
        <v>320</v>
      </c>
      <c r="M26" s="23" t="n">
        <f aca="false">IF($A26="","",COUNTIF(Sources!$A:$A,$A26))</f>
        <v>3</v>
      </c>
      <c r="N26" s="23" t="n">
        <f aca="false">IF($A26="","",COUNTIFS(Sources!$A:$A,$A26,Sources!$I:$I,"Yes"))</f>
        <v>3</v>
      </c>
    </row>
    <row r="27" customFormat="false" ht="68.25" hidden="false" customHeight="true" outlineLevel="0" collapsed="false">
      <c r="A27" s="22" t="s">
        <v>321</v>
      </c>
      <c r="B27" s="22" t="s">
        <v>35</v>
      </c>
      <c r="C27" s="22" t="s">
        <v>322</v>
      </c>
      <c r="D27" s="22" t="s">
        <v>323</v>
      </c>
      <c r="E27" s="22" t="s">
        <v>324</v>
      </c>
      <c r="F27" s="22" t="s">
        <v>325</v>
      </c>
      <c r="G27" s="22" t="s">
        <v>80</v>
      </c>
      <c r="H27" s="22" t="s">
        <v>326</v>
      </c>
      <c r="I27" s="22" t="s">
        <v>327</v>
      </c>
      <c r="J27" s="22" t="s">
        <v>328</v>
      </c>
      <c r="K27" s="22" t="s">
        <v>329</v>
      </c>
      <c r="L27" s="22" t="s">
        <v>330</v>
      </c>
      <c r="M27" s="23" t="n">
        <f aca="false">IF($A27="","",COUNTIF(Sources!$A:$A,$A27))</f>
        <v>3</v>
      </c>
      <c r="N27" s="23" t="n">
        <f aca="false">IF($A27="","",COUNTIFS(Sources!$A:$A,$A27,Sources!$I:$I,"Yes"))</f>
        <v>3</v>
      </c>
    </row>
    <row r="28" customFormat="false" ht="79.5" hidden="false" customHeight="true" outlineLevel="0" collapsed="false">
      <c r="A28" s="22" t="s">
        <v>331</v>
      </c>
      <c r="B28" s="22" t="s">
        <v>35</v>
      </c>
      <c r="C28" s="22" t="s">
        <v>332</v>
      </c>
      <c r="D28" s="22" t="s">
        <v>333</v>
      </c>
      <c r="E28" s="22" t="s">
        <v>334</v>
      </c>
      <c r="F28" s="22" t="s">
        <v>335</v>
      </c>
      <c r="G28" s="22" t="s">
        <v>151</v>
      </c>
      <c r="H28" s="22" t="s">
        <v>336</v>
      </c>
      <c r="I28" s="22" t="s">
        <v>337</v>
      </c>
      <c r="J28" s="22" t="s">
        <v>338</v>
      </c>
      <c r="K28" s="22" t="s">
        <v>339</v>
      </c>
      <c r="L28" s="22" t="s">
        <v>340</v>
      </c>
      <c r="M28" s="23" t="n">
        <f aca="false">IF($A28="","",COUNTIF(Sources!$A:$A,$A28))</f>
        <v>3</v>
      </c>
      <c r="N28" s="23" t="n">
        <f aca="false">IF($A28="","",COUNTIFS(Sources!$A:$A,$A28,Sources!$I:$I,"Yes"))</f>
        <v>3</v>
      </c>
    </row>
    <row r="29" customFormat="false" ht="79.5" hidden="false" customHeight="true" outlineLevel="0" collapsed="false">
      <c r="A29" s="22" t="s">
        <v>341</v>
      </c>
      <c r="B29" s="22" t="s">
        <v>35</v>
      </c>
      <c r="C29" s="22" t="s">
        <v>342</v>
      </c>
      <c r="D29" s="22" t="s">
        <v>343</v>
      </c>
      <c r="E29" s="22" t="s">
        <v>344</v>
      </c>
      <c r="F29" s="22" t="s">
        <v>345</v>
      </c>
      <c r="G29" s="22" t="s">
        <v>80</v>
      </c>
      <c r="H29" s="22" t="s">
        <v>346</v>
      </c>
      <c r="I29" s="22" t="s">
        <v>347</v>
      </c>
      <c r="J29" s="22" t="s">
        <v>348</v>
      </c>
      <c r="K29" s="22" t="s">
        <v>349</v>
      </c>
      <c r="L29" s="22" t="s">
        <v>350</v>
      </c>
      <c r="M29" s="23" t="n">
        <f aca="false">IF($A29="","",COUNTIF(Sources!$A:$A,$A29))</f>
        <v>4</v>
      </c>
      <c r="N29" s="23" t="n">
        <f aca="false">IF($A29="","",COUNTIFS(Sources!$A:$A,$A29,Sources!$I:$I,"Yes"))</f>
        <v>4</v>
      </c>
    </row>
    <row r="30" customFormat="false" ht="68.25" hidden="false" customHeight="true" outlineLevel="0" collapsed="false">
      <c r="A30" s="22" t="s">
        <v>351</v>
      </c>
      <c r="B30" s="22" t="s">
        <v>35</v>
      </c>
      <c r="C30" s="22" t="s">
        <v>352</v>
      </c>
      <c r="D30" s="22" t="s">
        <v>353</v>
      </c>
      <c r="E30" s="22" t="s">
        <v>354</v>
      </c>
      <c r="F30" s="22" t="s">
        <v>355</v>
      </c>
      <c r="G30" s="22" t="s">
        <v>151</v>
      </c>
      <c r="H30" s="22" t="s">
        <v>356</v>
      </c>
      <c r="I30" s="22" t="s">
        <v>357</v>
      </c>
      <c r="J30" s="22" t="s">
        <v>358</v>
      </c>
      <c r="K30" s="22" t="s">
        <v>359</v>
      </c>
      <c r="L30" s="22" t="s">
        <v>360</v>
      </c>
      <c r="M30" s="23" t="n">
        <f aca="false">IF($A30="","",COUNTIF(Sources!$A:$A,$A30))</f>
        <v>4</v>
      </c>
      <c r="N30" s="23" t="n">
        <f aca="false">IF($A30="","",COUNTIFS(Sources!$A:$A,$A30,Sources!$I:$I,"Yes"))</f>
        <v>4</v>
      </c>
    </row>
    <row r="31" customFormat="false" ht="90.75" hidden="false" customHeight="true" outlineLevel="0" collapsed="false">
      <c r="A31" s="22" t="s">
        <v>361</v>
      </c>
      <c r="B31" s="22" t="s">
        <v>35</v>
      </c>
      <c r="C31" s="22" t="s">
        <v>362</v>
      </c>
      <c r="D31" s="22" t="s">
        <v>363</v>
      </c>
      <c r="E31" s="22"/>
      <c r="F31" s="22"/>
      <c r="G31" s="22"/>
      <c r="H31" s="22" t="s">
        <v>364</v>
      </c>
      <c r="I31" s="22" t="s">
        <v>365</v>
      </c>
      <c r="J31" s="22" t="s">
        <v>366</v>
      </c>
      <c r="K31" s="22" t="s">
        <v>367</v>
      </c>
      <c r="L31" s="22" t="s">
        <v>368</v>
      </c>
      <c r="M31" s="23" t="n">
        <f aca="false">IF($A31="","",COUNTIF(Sources!$A:$A,$A31))</f>
        <v>4</v>
      </c>
      <c r="N31" s="23" t="n">
        <f aca="false">IF($A31="","",COUNTIFS(Sources!$A:$A,$A31,Sources!$I:$I,"Yes"))</f>
        <v>4</v>
      </c>
    </row>
    <row r="32" customFormat="false" ht="79.5" hidden="false" customHeight="true" outlineLevel="0" collapsed="false">
      <c r="A32" s="22" t="s">
        <v>369</v>
      </c>
      <c r="B32" s="22" t="s">
        <v>36</v>
      </c>
      <c r="C32" s="22" t="s">
        <v>370</v>
      </c>
      <c r="D32" s="22" t="s">
        <v>371</v>
      </c>
      <c r="E32" s="22" t="s">
        <v>372</v>
      </c>
      <c r="F32" s="22" t="s">
        <v>373</v>
      </c>
      <c r="G32" s="22" t="s">
        <v>80</v>
      </c>
      <c r="H32" s="22" t="s">
        <v>374</v>
      </c>
      <c r="I32" s="22" t="s">
        <v>375</v>
      </c>
      <c r="J32" s="22" t="s">
        <v>376</v>
      </c>
      <c r="K32" s="22" t="s">
        <v>377</v>
      </c>
      <c r="L32" s="22" t="s">
        <v>378</v>
      </c>
      <c r="M32" s="23" t="n">
        <f aca="false">IF($A32="","",COUNTIF(Sources!$A:$A,$A32))</f>
        <v>4</v>
      </c>
      <c r="N32" s="23" t="n">
        <f aca="false">IF($A32="","",COUNTIFS(Sources!$A:$A,$A32,Sources!$I:$I,"Yes"))</f>
        <v>4</v>
      </c>
    </row>
    <row r="33" customFormat="false" ht="79.5" hidden="false" customHeight="true" outlineLevel="0" collapsed="false">
      <c r="A33" s="22" t="s">
        <v>379</v>
      </c>
      <c r="B33" s="22" t="s">
        <v>36</v>
      </c>
      <c r="C33" s="22" t="s">
        <v>380</v>
      </c>
      <c r="D33" s="22" t="s">
        <v>381</v>
      </c>
      <c r="E33" s="22" t="s">
        <v>382</v>
      </c>
      <c r="F33" s="22" t="s">
        <v>383</v>
      </c>
      <c r="G33" s="22" t="s">
        <v>80</v>
      </c>
      <c r="H33" s="22" t="s">
        <v>384</v>
      </c>
      <c r="I33" s="22" t="s">
        <v>385</v>
      </c>
      <c r="J33" s="22" t="s">
        <v>386</v>
      </c>
      <c r="K33" s="22" t="s">
        <v>387</v>
      </c>
      <c r="L33" s="22" t="s">
        <v>388</v>
      </c>
      <c r="M33" s="23" t="n">
        <f aca="false">IF($A33="","",COUNTIF(Sources!$A:$A,$A33))</f>
        <v>4</v>
      </c>
      <c r="N33" s="23" t="n">
        <f aca="false">IF($A33="","",COUNTIFS(Sources!$A:$A,$A33,Sources!$I:$I,"Yes"))</f>
        <v>4</v>
      </c>
    </row>
    <row r="34" customFormat="false" ht="79.5" hidden="false" customHeight="true" outlineLevel="0" collapsed="false">
      <c r="A34" s="22" t="s">
        <v>389</v>
      </c>
      <c r="B34" s="22" t="s">
        <v>36</v>
      </c>
      <c r="C34" s="22" t="s">
        <v>390</v>
      </c>
      <c r="D34" s="22" t="s">
        <v>391</v>
      </c>
      <c r="E34" s="22" t="s">
        <v>392</v>
      </c>
      <c r="F34" s="22" t="s">
        <v>393</v>
      </c>
      <c r="G34" s="22" t="s">
        <v>80</v>
      </c>
      <c r="H34" s="22" t="s">
        <v>394</v>
      </c>
      <c r="I34" s="22" t="s">
        <v>395</v>
      </c>
      <c r="J34" s="22" t="s">
        <v>396</v>
      </c>
      <c r="K34" s="22" t="s">
        <v>397</v>
      </c>
      <c r="L34" s="22" t="s">
        <v>398</v>
      </c>
      <c r="M34" s="23" t="n">
        <f aca="false">IF($A34="","",COUNTIF(Sources!$A:$A,$A34))</f>
        <v>3</v>
      </c>
      <c r="N34" s="23" t="n">
        <f aca="false">IF($A34="","",COUNTIFS(Sources!$A:$A,$A34,Sources!$I:$I,"Yes"))</f>
        <v>3</v>
      </c>
    </row>
    <row r="35" customFormat="false" ht="102" hidden="false" customHeight="true" outlineLevel="0" collapsed="false">
      <c r="A35" s="22" t="s">
        <v>399</v>
      </c>
      <c r="B35" s="22" t="s">
        <v>36</v>
      </c>
      <c r="C35" s="22" t="s">
        <v>400</v>
      </c>
      <c r="D35" s="22" t="s">
        <v>401</v>
      </c>
      <c r="E35" s="22" t="s">
        <v>402</v>
      </c>
      <c r="F35" s="22" t="s">
        <v>403</v>
      </c>
      <c r="G35" s="22" t="s">
        <v>80</v>
      </c>
      <c r="H35" s="22" t="s">
        <v>404</v>
      </c>
      <c r="I35" s="22" t="s">
        <v>405</v>
      </c>
      <c r="J35" s="22" t="s">
        <v>406</v>
      </c>
      <c r="K35" s="22" t="s">
        <v>407</v>
      </c>
      <c r="L35" s="22" t="s">
        <v>408</v>
      </c>
      <c r="M35" s="23" t="n">
        <f aca="false">IF($A35="","",COUNTIF(Sources!$A:$A,$A35))</f>
        <v>6</v>
      </c>
      <c r="N35" s="23" t="n">
        <f aca="false">IF($A35="","",COUNTIFS(Sources!$A:$A,$A35,Sources!$I:$I,"Yes"))</f>
        <v>6</v>
      </c>
    </row>
    <row r="36" customFormat="false" ht="68.25" hidden="false" customHeight="true" outlineLevel="0" collapsed="false">
      <c r="A36" s="22" t="s">
        <v>409</v>
      </c>
      <c r="B36" s="22" t="s">
        <v>36</v>
      </c>
      <c r="C36" s="22" t="s">
        <v>410</v>
      </c>
      <c r="D36" s="22" t="s">
        <v>411</v>
      </c>
      <c r="E36" s="22" t="s">
        <v>412</v>
      </c>
      <c r="F36" s="22" t="s">
        <v>413</v>
      </c>
      <c r="G36" s="22" t="s">
        <v>151</v>
      </c>
      <c r="H36" s="22" t="s">
        <v>414</v>
      </c>
      <c r="I36" s="22" t="s">
        <v>415</v>
      </c>
      <c r="J36" s="22" t="s">
        <v>416</v>
      </c>
      <c r="K36" s="22" t="s">
        <v>417</v>
      </c>
      <c r="L36" s="22" t="s">
        <v>418</v>
      </c>
      <c r="M36" s="23" t="n">
        <f aca="false">IF($A36="","",COUNTIF(Sources!$A:$A,$A36))</f>
        <v>3</v>
      </c>
      <c r="N36" s="23" t="n">
        <f aca="false">IF($A36="","",COUNTIFS(Sources!$A:$A,$A36,Sources!$I:$I,"Yes"))</f>
        <v>3</v>
      </c>
    </row>
    <row r="37" customFormat="false" ht="79.5" hidden="false" customHeight="true" outlineLevel="0" collapsed="false">
      <c r="A37" s="22" t="s">
        <v>419</v>
      </c>
      <c r="B37" s="22" t="s">
        <v>36</v>
      </c>
      <c r="C37" s="22" t="s">
        <v>420</v>
      </c>
      <c r="D37" s="22" t="s">
        <v>421</v>
      </c>
      <c r="E37" s="22" t="s">
        <v>422</v>
      </c>
      <c r="F37" s="22" t="s">
        <v>423</v>
      </c>
      <c r="G37" s="22" t="s">
        <v>80</v>
      </c>
      <c r="H37" s="22" t="s">
        <v>424</v>
      </c>
      <c r="I37" s="22" t="s">
        <v>425</v>
      </c>
      <c r="J37" s="22" t="s">
        <v>426</v>
      </c>
      <c r="K37" s="22" t="s">
        <v>427</v>
      </c>
      <c r="L37" s="22" t="s">
        <v>428</v>
      </c>
      <c r="M37" s="23" t="n">
        <f aca="false">IF($A37="","",COUNTIF(Sources!$A:$A,$A37))</f>
        <v>5</v>
      </c>
      <c r="N37" s="23" t="n">
        <f aca="false">IF($A37="","",COUNTIFS(Sources!$A:$A,$A37,Sources!$I:$I,"Yes"))</f>
        <v>5</v>
      </c>
    </row>
    <row r="38" customFormat="false" ht="79.5" hidden="false" customHeight="true" outlineLevel="0" collapsed="false">
      <c r="A38" s="22" t="s">
        <v>429</v>
      </c>
      <c r="B38" s="22" t="s">
        <v>37</v>
      </c>
      <c r="C38" s="22" t="s">
        <v>430</v>
      </c>
      <c r="D38" s="22" t="s">
        <v>431</v>
      </c>
      <c r="E38" s="22" t="s">
        <v>432</v>
      </c>
      <c r="F38" s="22" t="s">
        <v>433</v>
      </c>
      <c r="G38" s="22" t="s">
        <v>80</v>
      </c>
      <c r="H38" s="22" t="s">
        <v>434</v>
      </c>
      <c r="I38" s="22" t="s">
        <v>435</v>
      </c>
      <c r="J38" s="22" t="s">
        <v>436</v>
      </c>
      <c r="K38" s="22" t="s">
        <v>437</v>
      </c>
      <c r="L38" s="22" t="s">
        <v>438</v>
      </c>
      <c r="M38" s="23" t="n">
        <f aca="false">IF($A38="","",COUNTIF(Sources!$A:$A,$A38))</f>
        <v>5</v>
      </c>
      <c r="N38" s="23" t="n">
        <f aca="false">IF($A38="","",COUNTIFS(Sources!$A:$A,$A38,Sources!$I:$I,"Yes"))</f>
        <v>5</v>
      </c>
    </row>
    <row r="39" customFormat="false" ht="102" hidden="false" customHeight="true" outlineLevel="0" collapsed="false">
      <c r="A39" s="22" t="s">
        <v>439</v>
      </c>
      <c r="B39" s="22" t="s">
        <v>37</v>
      </c>
      <c r="C39" s="22" t="s">
        <v>440</v>
      </c>
      <c r="D39" s="22" t="s">
        <v>441</v>
      </c>
      <c r="E39" s="22" t="s">
        <v>180</v>
      </c>
      <c r="F39" s="22" t="s">
        <v>442</v>
      </c>
      <c r="G39" s="22" t="s">
        <v>80</v>
      </c>
      <c r="H39" s="22" t="s">
        <v>443</v>
      </c>
      <c r="I39" s="22" t="s">
        <v>444</v>
      </c>
      <c r="J39" s="22" t="s">
        <v>445</v>
      </c>
      <c r="K39" s="22" t="s">
        <v>446</v>
      </c>
      <c r="L39" s="22" t="s">
        <v>447</v>
      </c>
      <c r="M39" s="23" t="n">
        <f aca="false">IF($A39="","",COUNTIF(Sources!$A:$A,$A39))</f>
        <v>5</v>
      </c>
      <c r="N39" s="23" t="n">
        <f aca="false">IF($A39="","",COUNTIFS(Sources!$A:$A,$A39,Sources!$I:$I,"Yes"))</f>
        <v>5</v>
      </c>
    </row>
    <row r="40" customFormat="false" ht="79.5" hidden="false" customHeight="true" outlineLevel="0" collapsed="false">
      <c r="A40" s="22" t="s">
        <v>448</v>
      </c>
      <c r="B40" s="22" t="s">
        <v>37</v>
      </c>
      <c r="C40" s="22" t="s">
        <v>449</v>
      </c>
      <c r="D40" s="22" t="s">
        <v>450</v>
      </c>
      <c r="E40" s="22" t="s">
        <v>451</v>
      </c>
      <c r="F40" s="22" t="s">
        <v>452</v>
      </c>
      <c r="G40" s="22" t="s">
        <v>80</v>
      </c>
      <c r="H40" s="22" t="s">
        <v>453</v>
      </c>
      <c r="I40" s="22" t="s">
        <v>454</v>
      </c>
      <c r="J40" s="22" t="s">
        <v>455</v>
      </c>
      <c r="K40" s="22" t="s">
        <v>456</v>
      </c>
      <c r="L40" s="22" t="s">
        <v>457</v>
      </c>
      <c r="M40" s="23" t="n">
        <f aca="false">IF($A40="","",COUNTIF(Sources!$A:$A,$A40))</f>
        <v>5</v>
      </c>
      <c r="N40" s="23" t="n">
        <f aca="false">IF($A40="","",COUNTIFS(Sources!$A:$A,$A40,Sources!$I:$I,"Yes"))</f>
        <v>5</v>
      </c>
    </row>
    <row r="41" customFormat="false" ht="79.5" hidden="false" customHeight="true" outlineLevel="0" collapsed="false">
      <c r="A41" s="22" t="s">
        <v>458</v>
      </c>
      <c r="B41" s="22" t="s">
        <v>37</v>
      </c>
      <c r="C41" s="22" t="s">
        <v>459</v>
      </c>
      <c r="D41" s="22" t="s">
        <v>460</v>
      </c>
      <c r="E41" s="22" t="s">
        <v>461</v>
      </c>
      <c r="F41" s="22" t="s">
        <v>462</v>
      </c>
      <c r="G41" s="22" t="s">
        <v>80</v>
      </c>
      <c r="H41" s="22" t="s">
        <v>463</v>
      </c>
      <c r="I41" s="22" t="s">
        <v>464</v>
      </c>
      <c r="J41" s="22" t="s">
        <v>465</v>
      </c>
      <c r="K41" s="22" t="s">
        <v>466</v>
      </c>
      <c r="L41" s="22" t="s">
        <v>467</v>
      </c>
      <c r="M41" s="23" t="n">
        <f aca="false">IF($A41="","",COUNTIF(Sources!$A:$A,$A41))</f>
        <v>4</v>
      </c>
      <c r="N41" s="23" t="n">
        <f aca="false">IF($A41="","",COUNTIFS(Sources!$A:$A,$A41,Sources!$I:$I,"Yes"))</f>
        <v>4</v>
      </c>
    </row>
    <row r="42" customFormat="false" ht="79.5" hidden="false" customHeight="true" outlineLevel="0" collapsed="false">
      <c r="A42" s="22" t="s">
        <v>468</v>
      </c>
      <c r="B42" s="22" t="s">
        <v>37</v>
      </c>
      <c r="C42" s="22" t="s">
        <v>469</v>
      </c>
      <c r="D42" s="22" t="s">
        <v>470</v>
      </c>
      <c r="E42" s="22" t="s">
        <v>451</v>
      </c>
      <c r="F42" s="22" t="s">
        <v>471</v>
      </c>
      <c r="G42" s="22" t="s">
        <v>80</v>
      </c>
      <c r="H42" s="22" t="s">
        <v>472</v>
      </c>
      <c r="I42" s="22" t="s">
        <v>473</v>
      </c>
      <c r="J42" s="22" t="s">
        <v>474</v>
      </c>
      <c r="K42" s="22" t="s">
        <v>475</v>
      </c>
      <c r="L42" s="22" t="s">
        <v>476</v>
      </c>
      <c r="M42" s="23" t="n">
        <f aca="false">IF($A42="","",COUNTIF(Sources!$A:$A,$A42))</f>
        <v>4</v>
      </c>
      <c r="N42" s="23" t="n">
        <f aca="false">IF($A42="","",COUNTIFS(Sources!$A:$A,$A42,Sources!$I:$I,"Yes"))</f>
        <v>4</v>
      </c>
    </row>
    <row r="43" customFormat="false" ht="90.75" hidden="false" customHeight="true" outlineLevel="0" collapsed="false">
      <c r="A43" s="22" t="s">
        <v>477</v>
      </c>
      <c r="B43" s="22" t="s">
        <v>37</v>
      </c>
      <c r="C43" s="22" t="s">
        <v>478</v>
      </c>
      <c r="D43" s="22" t="s">
        <v>479</v>
      </c>
      <c r="E43" s="22" t="s">
        <v>256</v>
      </c>
      <c r="F43" s="22" t="s">
        <v>480</v>
      </c>
      <c r="G43" s="22" t="s">
        <v>80</v>
      </c>
      <c r="H43" s="22" t="s">
        <v>481</v>
      </c>
      <c r="I43" s="22" t="s">
        <v>482</v>
      </c>
      <c r="J43" s="22"/>
      <c r="K43" s="22" t="s">
        <v>483</v>
      </c>
      <c r="L43" s="22" t="s">
        <v>484</v>
      </c>
      <c r="M43" s="23" t="n">
        <f aca="false">IF($A43="","",COUNTIF(Sources!$A:$A,$A43))</f>
        <v>4</v>
      </c>
      <c r="N43" s="23" t="n">
        <f aca="false">IF($A43="","",COUNTIFS(Sources!$A:$A,$A43,Sources!$I:$I,"Yes"))</f>
        <v>4</v>
      </c>
    </row>
    <row r="44" customFormat="false" ht="15" hidden="false" customHeight="false" outlineLevel="0" collapsed="false">
      <c r="A44" s="24"/>
      <c r="B44" s="24"/>
      <c r="C44" s="24"/>
      <c r="D44" s="24"/>
      <c r="E44" s="24"/>
      <c r="F44" s="24"/>
      <c r="G44" s="24"/>
      <c r="H44" s="24"/>
      <c r="I44" s="24"/>
      <c r="J44" s="24"/>
      <c r="K44" s="24"/>
      <c r="L44" s="24"/>
      <c r="M44" s="23" t="str">
        <f aca="false">IF($A44="","",COUNTIF(Sources!$A:$A,$A44))</f>
        <v/>
      </c>
      <c r="N44" s="23" t="str">
        <f aca="false">IF($A44="","",COUNTIFS(Sources!$A:$A,$A44,Sources!$I:$I,"Yes"))</f>
        <v/>
      </c>
    </row>
    <row r="45" customFormat="false" ht="15" hidden="false" customHeight="false" outlineLevel="0" collapsed="false">
      <c r="A45" s="24"/>
      <c r="B45" s="24"/>
      <c r="C45" s="24"/>
      <c r="D45" s="24"/>
      <c r="E45" s="24"/>
      <c r="F45" s="24"/>
      <c r="G45" s="24"/>
      <c r="H45" s="24"/>
      <c r="I45" s="24"/>
      <c r="J45" s="24"/>
      <c r="K45" s="24"/>
      <c r="L45" s="24"/>
      <c r="M45" s="23" t="str">
        <f aca="false">IF($A45="","",COUNTIF(Sources!$A:$A,$A45))</f>
        <v/>
      </c>
      <c r="N45" s="23" t="str">
        <f aca="false">IF($A45="","",COUNTIFS(Sources!$A:$A,$A45,Sources!$I:$I,"Yes"))</f>
        <v/>
      </c>
    </row>
    <row r="46" customFormat="false" ht="15" hidden="false" customHeight="false" outlineLevel="0" collapsed="false">
      <c r="A46" s="24"/>
      <c r="B46" s="24"/>
      <c r="C46" s="24"/>
      <c r="D46" s="24"/>
      <c r="E46" s="24"/>
      <c r="F46" s="24"/>
      <c r="G46" s="24"/>
      <c r="H46" s="24"/>
      <c r="I46" s="24"/>
      <c r="J46" s="24"/>
      <c r="K46" s="24"/>
      <c r="L46" s="24"/>
      <c r="M46" s="23" t="str">
        <f aca="false">IF($A46="","",COUNTIF(Sources!$A:$A,$A46))</f>
        <v/>
      </c>
      <c r="N46" s="23" t="str">
        <f aca="false">IF($A46="","",COUNTIFS(Sources!$A:$A,$A46,Sources!$I:$I,"Yes"))</f>
        <v/>
      </c>
    </row>
    <row r="47" customFormat="false" ht="15" hidden="false" customHeight="false" outlineLevel="0" collapsed="false">
      <c r="A47" s="24"/>
      <c r="B47" s="24"/>
      <c r="C47" s="24"/>
      <c r="D47" s="24"/>
      <c r="E47" s="24"/>
      <c r="F47" s="24"/>
      <c r="G47" s="24"/>
      <c r="H47" s="24"/>
      <c r="I47" s="24"/>
      <c r="J47" s="24"/>
      <c r="K47" s="24"/>
      <c r="L47" s="24"/>
      <c r="M47" s="23" t="str">
        <f aca="false">IF($A47="","",COUNTIF(Sources!$A:$A,$A47))</f>
        <v/>
      </c>
      <c r="N47" s="23" t="str">
        <f aca="false">IF($A47="","",COUNTIFS(Sources!$A:$A,$A47,Sources!$I:$I,"Yes"))</f>
        <v/>
      </c>
    </row>
    <row r="48" customFormat="false" ht="15" hidden="false" customHeight="false" outlineLevel="0" collapsed="false">
      <c r="A48" s="24"/>
      <c r="B48" s="24"/>
      <c r="C48" s="24"/>
      <c r="D48" s="24"/>
      <c r="E48" s="24"/>
      <c r="F48" s="24"/>
      <c r="G48" s="24"/>
      <c r="H48" s="24"/>
      <c r="I48" s="24"/>
      <c r="J48" s="24"/>
      <c r="K48" s="24"/>
      <c r="L48" s="24"/>
      <c r="M48" s="23" t="str">
        <f aca="false">IF($A48="","",COUNTIF(Sources!$A:$A,$A48))</f>
        <v/>
      </c>
      <c r="N48" s="23" t="str">
        <f aca="false">IF($A48="","",COUNTIFS(Sources!$A:$A,$A48,Sources!$I:$I,"Yes"))</f>
        <v/>
      </c>
    </row>
    <row r="49" customFormat="false" ht="15" hidden="false" customHeight="false" outlineLevel="0" collapsed="false">
      <c r="A49" s="24"/>
      <c r="B49" s="24"/>
      <c r="C49" s="24"/>
      <c r="D49" s="24"/>
      <c r="E49" s="24"/>
      <c r="F49" s="24"/>
      <c r="G49" s="24"/>
      <c r="H49" s="24"/>
      <c r="I49" s="24"/>
      <c r="J49" s="24"/>
      <c r="K49" s="24"/>
      <c r="L49" s="24"/>
      <c r="M49" s="23" t="str">
        <f aca="false">IF($A49="","",COUNTIF(Sources!$A:$A,$A49))</f>
        <v/>
      </c>
      <c r="N49" s="23" t="str">
        <f aca="false">IF($A49="","",COUNTIFS(Sources!$A:$A,$A49,Sources!$I:$I,"Yes"))</f>
        <v/>
      </c>
    </row>
    <row r="50" customFormat="false" ht="15" hidden="false" customHeight="false" outlineLevel="0" collapsed="false">
      <c r="A50" s="24"/>
      <c r="B50" s="24"/>
      <c r="C50" s="24"/>
      <c r="D50" s="24"/>
      <c r="E50" s="24"/>
      <c r="F50" s="24"/>
      <c r="G50" s="24"/>
      <c r="H50" s="24"/>
      <c r="I50" s="24"/>
      <c r="J50" s="24"/>
      <c r="K50" s="24"/>
      <c r="L50" s="24"/>
      <c r="M50" s="23" t="str">
        <f aca="false">IF($A50="","",COUNTIF(Sources!$A:$A,$A50))</f>
        <v/>
      </c>
      <c r="N50" s="23" t="str">
        <f aca="false">IF($A50="","",COUNTIFS(Sources!$A:$A,$A50,Sources!$I:$I,"Yes"))</f>
        <v/>
      </c>
    </row>
    <row r="51" customFormat="false" ht="15" hidden="false" customHeight="false" outlineLevel="0" collapsed="false">
      <c r="A51" s="24"/>
      <c r="B51" s="24"/>
      <c r="C51" s="24"/>
      <c r="D51" s="24"/>
      <c r="E51" s="24"/>
      <c r="F51" s="24"/>
      <c r="G51" s="24"/>
      <c r="H51" s="24"/>
      <c r="I51" s="24"/>
      <c r="J51" s="24"/>
      <c r="K51" s="24"/>
      <c r="L51" s="24"/>
      <c r="M51" s="23" t="str">
        <f aca="false">IF($A51="","",COUNTIF(Sources!$A:$A,$A51))</f>
        <v/>
      </c>
      <c r="N51" s="23" t="str">
        <f aca="false">IF($A51="","",COUNTIFS(Sources!$A:$A,$A51,Sources!$I:$I,"Yes"))</f>
        <v/>
      </c>
    </row>
    <row r="52" customFormat="false" ht="15" hidden="false" customHeight="false" outlineLevel="0" collapsed="false">
      <c r="A52" s="24"/>
      <c r="B52" s="24"/>
      <c r="C52" s="24"/>
      <c r="D52" s="24"/>
      <c r="E52" s="24"/>
      <c r="F52" s="24"/>
      <c r="G52" s="24"/>
      <c r="H52" s="24"/>
      <c r="I52" s="24"/>
      <c r="J52" s="24"/>
      <c r="K52" s="24"/>
      <c r="L52" s="24"/>
      <c r="M52" s="23" t="str">
        <f aca="false">IF($A52="","",COUNTIF(Sources!$A:$A,$A52))</f>
        <v/>
      </c>
      <c r="N52" s="23" t="str">
        <f aca="false">IF($A52="","",COUNTIFS(Sources!$A:$A,$A52,Sources!$I:$I,"Yes"))</f>
        <v/>
      </c>
    </row>
    <row r="53" customFormat="false" ht="15" hidden="false" customHeight="false" outlineLevel="0" collapsed="false">
      <c r="A53" s="24"/>
      <c r="B53" s="24"/>
      <c r="C53" s="24"/>
      <c r="D53" s="24"/>
      <c r="E53" s="24"/>
      <c r="F53" s="24"/>
      <c r="G53" s="24"/>
      <c r="H53" s="24"/>
      <c r="I53" s="24"/>
      <c r="J53" s="24"/>
      <c r="K53" s="24"/>
      <c r="L53" s="24"/>
      <c r="M53" s="23" t="str">
        <f aca="false">IF($A53="","",COUNTIF(Sources!$A:$A,$A53))</f>
        <v/>
      </c>
      <c r="N53" s="23" t="str">
        <f aca="false">IF($A53="","",COUNTIFS(Sources!$A:$A,$A53,Sources!$I:$I,"Yes"))</f>
        <v/>
      </c>
    </row>
    <row r="54" customFormat="false" ht="15" hidden="false" customHeight="false" outlineLevel="0" collapsed="false">
      <c r="A54" s="24"/>
      <c r="B54" s="24"/>
      <c r="C54" s="24"/>
      <c r="D54" s="24"/>
      <c r="E54" s="24"/>
      <c r="F54" s="24"/>
      <c r="G54" s="24"/>
      <c r="H54" s="24"/>
      <c r="I54" s="24"/>
      <c r="J54" s="24"/>
      <c r="K54" s="24"/>
      <c r="L54" s="24"/>
      <c r="M54" s="23" t="str">
        <f aca="false">IF($A54="","",COUNTIF(Sources!$A:$A,$A54))</f>
        <v/>
      </c>
      <c r="N54" s="23" t="str">
        <f aca="false">IF($A54="","",COUNTIFS(Sources!$A:$A,$A54,Sources!$I:$I,"Yes"))</f>
        <v/>
      </c>
    </row>
    <row r="55" customFormat="false" ht="15" hidden="false" customHeight="false" outlineLevel="0" collapsed="false">
      <c r="A55" s="24"/>
      <c r="B55" s="24"/>
      <c r="C55" s="24"/>
      <c r="D55" s="24"/>
      <c r="E55" s="24"/>
      <c r="F55" s="24"/>
      <c r="G55" s="24"/>
      <c r="H55" s="24"/>
      <c r="I55" s="24"/>
      <c r="J55" s="24"/>
      <c r="K55" s="24"/>
      <c r="L55" s="24"/>
      <c r="M55" s="23" t="str">
        <f aca="false">IF($A55="","",COUNTIF(Sources!$A:$A,$A55))</f>
        <v/>
      </c>
      <c r="N55" s="23" t="str">
        <f aca="false">IF($A55="","",COUNTIFS(Sources!$A:$A,$A55,Sources!$I:$I,"Yes"))</f>
        <v/>
      </c>
    </row>
    <row r="56" customFormat="false" ht="15" hidden="false" customHeight="false" outlineLevel="0" collapsed="false">
      <c r="A56" s="24"/>
      <c r="B56" s="24"/>
      <c r="C56" s="24"/>
      <c r="D56" s="24"/>
      <c r="E56" s="24"/>
      <c r="F56" s="24"/>
      <c r="G56" s="24"/>
      <c r="H56" s="24"/>
      <c r="I56" s="24"/>
      <c r="J56" s="24"/>
      <c r="K56" s="24"/>
      <c r="L56" s="24"/>
      <c r="M56" s="23" t="str">
        <f aca="false">IF($A56="","",COUNTIF(Sources!$A:$A,$A56))</f>
        <v/>
      </c>
      <c r="N56" s="23" t="str">
        <f aca="false">IF($A56="","",COUNTIFS(Sources!$A:$A,$A56,Sources!$I:$I,"Yes"))</f>
        <v/>
      </c>
    </row>
    <row r="57" customFormat="false" ht="15" hidden="false" customHeight="false" outlineLevel="0" collapsed="false">
      <c r="A57" s="24"/>
      <c r="B57" s="24"/>
      <c r="C57" s="24"/>
      <c r="D57" s="24"/>
      <c r="E57" s="24"/>
      <c r="F57" s="24"/>
      <c r="G57" s="24"/>
      <c r="H57" s="24"/>
      <c r="I57" s="24"/>
      <c r="J57" s="24"/>
      <c r="K57" s="24"/>
      <c r="L57" s="24"/>
      <c r="M57" s="23" t="str">
        <f aca="false">IF($A57="","",COUNTIF(Sources!$A:$A,$A57))</f>
        <v/>
      </c>
      <c r="N57" s="23" t="str">
        <f aca="false">IF($A57="","",COUNTIFS(Sources!$A:$A,$A57,Sources!$I:$I,"Yes"))</f>
        <v/>
      </c>
    </row>
    <row r="58" customFormat="false" ht="15" hidden="false" customHeight="false" outlineLevel="0" collapsed="false">
      <c r="A58" s="24"/>
      <c r="B58" s="24"/>
      <c r="C58" s="24"/>
      <c r="D58" s="24"/>
      <c r="E58" s="24"/>
      <c r="F58" s="24"/>
      <c r="G58" s="24"/>
      <c r="H58" s="24"/>
      <c r="I58" s="24"/>
      <c r="J58" s="24"/>
      <c r="K58" s="24"/>
      <c r="L58" s="24"/>
      <c r="M58" s="23" t="str">
        <f aca="false">IF($A58="","",COUNTIF(Sources!$A:$A,$A58))</f>
        <v/>
      </c>
      <c r="N58" s="23" t="str">
        <f aca="false">IF($A58="","",COUNTIFS(Sources!$A:$A,$A58,Sources!$I:$I,"Yes"))</f>
        <v/>
      </c>
    </row>
    <row r="59" customFormat="false" ht="15" hidden="false" customHeight="false" outlineLevel="0" collapsed="false">
      <c r="A59" s="24"/>
      <c r="B59" s="24"/>
      <c r="C59" s="24"/>
      <c r="D59" s="24"/>
      <c r="E59" s="24"/>
      <c r="F59" s="24"/>
      <c r="G59" s="24"/>
      <c r="H59" s="24"/>
      <c r="I59" s="24"/>
      <c r="J59" s="24"/>
      <c r="K59" s="24"/>
      <c r="L59" s="24"/>
      <c r="M59" s="23" t="str">
        <f aca="false">IF($A59="","",COUNTIF(Sources!$A:$A,$A59))</f>
        <v/>
      </c>
      <c r="N59" s="23" t="str">
        <f aca="false">IF($A59="","",COUNTIFS(Sources!$A:$A,$A59,Sources!$I:$I,"Yes"))</f>
        <v/>
      </c>
    </row>
    <row r="60" customFormat="false" ht="15" hidden="false" customHeight="false" outlineLevel="0" collapsed="false">
      <c r="A60" s="24"/>
      <c r="B60" s="24"/>
      <c r="C60" s="24"/>
      <c r="D60" s="24"/>
      <c r="E60" s="24"/>
      <c r="F60" s="24"/>
      <c r="G60" s="24"/>
      <c r="H60" s="24"/>
      <c r="I60" s="24"/>
      <c r="J60" s="24"/>
      <c r="K60" s="24"/>
      <c r="L60" s="24"/>
      <c r="M60" s="23" t="str">
        <f aca="false">IF($A60="","",COUNTIF(Sources!$A:$A,$A60))</f>
        <v/>
      </c>
      <c r="N60" s="23" t="str">
        <f aca="false">IF($A60="","",COUNTIFS(Sources!$A:$A,$A60,Sources!$I:$I,"Yes"))</f>
        <v/>
      </c>
    </row>
    <row r="61" customFormat="false" ht="15" hidden="false" customHeight="false" outlineLevel="0" collapsed="false">
      <c r="A61" s="24"/>
      <c r="B61" s="24"/>
      <c r="C61" s="24"/>
      <c r="D61" s="24"/>
      <c r="E61" s="24"/>
      <c r="F61" s="24"/>
      <c r="G61" s="24"/>
      <c r="H61" s="24"/>
      <c r="I61" s="24"/>
      <c r="J61" s="24"/>
      <c r="K61" s="24"/>
      <c r="L61" s="24"/>
      <c r="M61" s="23" t="str">
        <f aca="false">IF($A61="","",COUNTIF(Sources!$A:$A,$A61))</f>
        <v/>
      </c>
      <c r="N61" s="23" t="str">
        <f aca="false">IF($A61="","",COUNTIFS(Sources!$A:$A,$A61,Sources!$I:$I,"Yes"))</f>
        <v/>
      </c>
    </row>
    <row r="62" customFormat="false" ht="15" hidden="false" customHeight="false" outlineLevel="0" collapsed="false">
      <c r="A62" s="24"/>
      <c r="B62" s="24"/>
      <c r="C62" s="24"/>
      <c r="D62" s="24"/>
      <c r="E62" s="24"/>
      <c r="F62" s="24"/>
      <c r="G62" s="24"/>
      <c r="H62" s="24"/>
      <c r="I62" s="24"/>
      <c r="J62" s="24"/>
      <c r="K62" s="24"/>
      <c r="L62" s="24"/>
      <c r="M62" s="23" t="str">
        <f aca="false">IF($A62="","",COUNTIF(Sources!$A:$A,$A62))</f>
        <v/>
      </c>
      <c r="N62" s="23" t="str">
        <f aca="false">IF($A62="","",COUNTIFS(Sources!$A:$A,$A62,Sources!$I:$I,"Yes"))</f>
        <v/>
      </c>
    </row>
    <row r="63" customFormat="false" ht="15" hidden="false" customHeight="false" outlineLevel="0" collapsed="false">
      <c r="A63" s="24"/>
      <c r="B63" s="24"/>
      <c r="C63" s="24"/>
      <c r="D63" s="24"/>
      <c r="E63" s="24"/>
      <c r="F63" s="24"/>
      <c r="G63" s="24"/>
      <c r="H63" s="24"/>
      <c r="I63" s="24"/>
      <c r="J63" s="24"/>
      <c r="K63" s="24"/>
      <c r="L63" s="24"/>
      <c r="M63" s="23" t="str">
        <f aca="false">IF($A63="","",COUNTIF(Sources!$A:$A,$A63))</f>
        <v/>
      </c>
      <c r="N63" s="23" t="str">
        <f aca="false">IF($A63="","",COUNTIFS(Sources!$A:$A,$A63,Sources!$I:$I,"Yes"))</f>
        <v/>
      </c>
    </row>
    <row r="64" customFormat="false" ht="15" hidden="false" customHeight="false" outlineLevel="0" collapsed="false">
      <c r="A64" s="24"/>
      <c r="B64" s="24"/>
      <c r="C64" s="24"/>
      <c r="D64" s="24"/>
      <c r="E64" s="24"/>
      <c r="F64" s="24"/>
      <c r="G64" s="24"/>
      <c r="H64" s="24"/>
      <c r="I64" s="24"/>
      <c r="J64" s="24"/>
      <c r="K64" s="24"/>
      <c r="L64" s="24"/>
      <c r="M64" s="23" t="str">
        <f aca="false">IF($A64="","",COUNTIF(Sources!$A:$A,$A64))</f>
        <v/>
      </c>
      <c r="N64" s="23" t="str">
        <f aca="false">IF($A64="","",COUNTIFS(Sources!$A:$A,$A64,Sources!$I:$I,"Yes"))</f>
        <v/>
      </c>
    </row>
    <row r="65" customFormat="false" ht="15" hidden="false" customHeight="false" outlineLevel="0" collapsed="false">
      <c r="A65" s="24"/>
      <c r="B65" s="24"/>
      <c r="C65" s="24"/>
      <c r="D65" s="24"/>
      <c r="E65" s="24"/>
      <c r="F65" s="24"/>
      <c r="G65" s="24"/>
      <c r="H65" s="24"/>
      <c r="I65" s="24"/>
      <c r="J65" s="24"/>
      <c r="K65" s="24"/>
      <c r="L65" s="24"/>
      <c r="M65" s="23" t="str">
        <f aca="false">IF($A65="","",COUNTIF(Sources!$A:$A,$A65))</f>
        <v/>
      </c>
      <c r="N65" s="23" t="str">
        <f aca="false">IF($A65="","",COUNTIFS(Sources!$A:$A,$A65,Sources!$I:$I,"Yes"))</f>
        <v/>
      </c>
    </row>
    <row r="66" customFormat="false" ht="15" hidden="false" customHeight="false" outlineLevel="0" collapsed="false">
      <c r="A66" s="24"/>
      <c r="B66" s="24"/>
      <c r="C66" s="24"/>
      <c r="D66" s="24"/>
      <c r="E66" s="24"/>
      <c r="F66" s="24"/>
      <c r="G66" s="24"/>
      <c r="H66" s="24"/>
      <c r="I66" s="24"/>
      <c r="J66" s="24"/>
      <c r="K66" s="24"/>
      <c r="L66" s="24"/>
      <c r="M66" s="23" t="str">
        <f aca="false">IF($A66="","",COUNTIF(Sources!$A:$A,$A66))</f>
        <v/>
      </c>
      <c r="N66" s="23" t="str">
        <f aca="false">IF($A66="","",COUNTIFS(Sources!$A:$A,$A66,Sources!$I:$I,"Yes"))</f>
        <v/>
      </c>
    </row>
    <row r="67" customFormat="false" ht="15" hidden="false" customHeight="false" outlineLevel="0" collapsed="false">
      <c r="A67" s="24"/>
      <c r="B67" s="24"/>
      <c r="C67" s="24"/>
      <c r="D67" s="24"/>
      <c r="E67" s="24"/>
      <c r="F67" s="24"/>
      <c r="G67" s="24"/>
      <c r="H67" s="24"/>
      <c r="I67" s="24"/>
      <c r="J67" s="24"/>
      <c r="K67" s="24"/>
      <c r="L67" s="24"/>
      <c r="M67" s="23" t="str">
        <f aca="false">IF($A67="","",COUNTIF(Sources!$A:$A,$A67))</f>
        <v/>
      </c>
      <c r="N67" s="23" t="str">
        <f aca="false">IF($A67="","",COUNTIFS(Sources!$A:$A,$A67,Sources!$I:$I,"Yes"))</f>
        <v/>
      </c>
    </row>
    <row r="68" customFormat="false" ht="15" hidden="false" customHeight="false" outlineLevel="0" collapsed="false">
      <c r="A68" s="24"/>
      <c r="B68" s="24"/>
      <c r="C68" s="24"/>
      <c r="D68" s="24"/>
      <c r="E68" s="24"/>
      <c r="F68" s="24"/>
      <c r="G68" s="24"/>
      <c r="H68" s="24"/>
      <c r="I68" s="24"/>
      <c r="J68" s="24"/>
      <c r="K68" s="24"/>
      <c r="L68" s="24"/>
      <c r="M68" s="23" t="str">
        <f aca="false">IF($A68="","",COUNTIF(Sources!$A:$A,$A68))</f>
        <v/>
      </c>
      <c r="N68" s="23" t="str">
        <f aca="false">IF($A68="","",COUNTIFS(Sources!$A:$A,$A68,Sources!$I:$I,"Yes"))</f>
        <v/>
      </c>
    </row>
    <row r="69" customFormat="false" ht="15" hidden="false" customHeight="false" outlineLevel="0" collapsed="false">
      <c r="A69" s="24"/>
      <c r="B69" s="24"/>
      <c r="C69" s="24"/>
      <c r="D69" s="24"/>
      <c r="E69" s="24"/>
      <c r="F69" s="24"/>
      <c r="G69" s="24"/>
      <c r="H69" s="24"/>
      <c r="I69" s="24"/>
      <c r="J69" s="24"/>
      <c r="K69" s="24"/>
      <c r="L69" s="24"/>
      <c r="M69" s="23" t="str">
        <f aca="false">IF($A69="","",COUNTIF(Sources!$A:$A,$A69))</f>
        <v/>
      </c>
      <c r="N69" s="23" t="str">
        <f aca="false">IF($A69="","",COUNTIFS(Sources!$A:$A,$A69,Sources!$I:$I,"Yes"))</f>
        <v/>
      </c>
    </row>
    <row r="70" customFormat="false" ht="15" hidden="false" customHeight="false" outlineLevel="0" collapsed="false">
      <c r="A70" s="24"/>
      <c r="B70" s="24"/>
      <c r="C70" s="24"/>
      <c r="D70" s="24"/>
      <c r="E70" s="24"/>
      <c r="F70" s="24"/>
      <c r="G70" s="24"/>
      <c r="H70" s="24"/>
      <c r="I70" s="24"/>
      <c r="J70" s="24"/>
      <c r="K70" s="24"/>
      <c r="L70" s="24"/>
      <c r="M70" s="23" t="str">
        <f aca="false">IF($A70="","",COUNTIF(Sources!$A:$A,$A70))</f>
        <v/>
      </c>
      <c r="N70" s="23" t="str">
        <f aca="false">IF($A70="","",COUNTIFS(Sources!$A:$A,$A70,Sources!$I:$I,"Yes"))</f>
        <v/>
      </c>
    </row>
    <row r="71" customFormat="false" ht="15" hidden="false" customHeight="false" outlineLevel="0" collapsed="false">
      <c r="A71" s="24"/>
      <c r="B71" s="24"/>
      <c r="C71" s="24"/>
      <c r="D71" s="24"/>
      <c r="E71" s="24"/>
      <c r="F71" s="24"/>
      <c r="G71" s="24"/>
      <c r="H71" s="24"/>
      <c r="I71" s="24"/>
      <c r="J71" s="24"/>
      <c r="K71" s="24"/>
      <c r="L71" s="24"/>
      <c r="M71" s="23" t="str">
        <f aca="false">IF($A71="","",COUNTIF(Sources!$A:$A,$A71))</f>
        <v/>
      </c>
      <c r="N71" s="23" t="str">
        <f aca="false">IF($A71="","",COUNTIFS(Sources!$A:$A,$A71,Sources!$I:$I,"Yes"))</f>
        <v/>
      </c>
    </row>
    <row r="72" customFormat="false" ht="15" hidden="false" customHeight="false" outlineLevel="0" collapsed="false">
      <c r="A72" s="24"/>
      <c r="B72" s="24"/>
      <c r="C72" s="24"/>
      <c r="D72" s="24"/>
      <c r="E72" s="24"/>
      <c r="F72" s="24"/>
      <c r="G72" s="24"/>
      <c r="H72" s="24"/>
      <c r="I72" s="24"/>
      <c r="J72" s="24"/>
      <c r="K72" s="24"/>
      <c r="L72" s="24"/>
      <c r="M72" s="23" t="str">
        <f aca="false">IF($A72="","",COUNTIF(Sources!$A:$A,$A72))</f>
        <v/>
      </c>
      <c r="N72" s="23" t="str">
        <f aca="false">IF($A72="","",COUNTIFS(Sources!$A:$A,$A72,Sources!$I:$I,"Yes"))</f>
        <v/>
      </c>
    </row>
    <row r="73" customFormat="false" ht="15" hidden="false" customHeight="false" outlineLevel="0" collapsed="false">
      <c r="A73" s="24"/>
      <c r="B73" s="24"/>
      <c r="C73" s="24"/>
      <c r="D73" s="24"/>
      <c r="E73" s="24"/>
      <c r="F73" s="24"/>
      <c r="G73" s="24"/>
      <c r="H73" s="24"/>
      <c r="I73" s="24"/>
      <c r="J73" s="24"/>
      <c r="K73" s="24"/>
      <c r="L73" s="24"/>
      <c r="M73" s="23" t="str">
        <f aca="false">IF($A73="","",COUNTIF(Sources!$A:$A,$A73))</f>
        <v/>
      </c>
      <c r="N73" s="23" t="str">
        <f aca="false">IF($A73="","",COUNTIFS(Sources!$A:$A,$A73,Sources!$I:$I,"Yes"))</f>
        <v/>
      </c>
    </row>
    <row r="74" customFormat="false" ht="15" hidden="false" customHeight="false" outlineLevel="0" collapsed="false">
      <c r="A74" s="24"/>
      <c r="B74" s="24"/>
      <c r="C74" s="24"/>
      <c r="D74" s="24"/>
      <c r="E74" s="24"/>
      <c r="F74" s="24"/>
      <c r="G74" s="24"/>
      <c r="H74" s="24"/>
      <c r="I74" s="24"/>
      <c r="J74" s="24"/>
      <c r="K74" s="24"/>
      <c r="L74" s="24"/>
      <c r="M74" s="23" t="str">
        <f aca="false">IF($A74="","",COUNTIF(Sources!$A:$A,$A74))</f>
        <v/>
      </c>
      <c r="N74" s="23" t="str">
        <f aca="false">IF($A74="","",COUNTIFS(Sources!$A:$A,$A74,Sources!$I:$I,"Yes"))</f>
        <v/>
      </c>
    </row>
    <row r="75" customFormat="false" ht="15" hidden="false" customHeight="false" outlineLevel="0" collapsed="false">
      <c r="A75" s="24"/>
      <c r="B75" s="24"/>
      <c r="C75" s="24"/>
      <c r="D75" s="24"/>
      <c r="E75" s="24"/>
      <c r="F75" s="24"/>
      <c r="G75" s="24"/>
      <c r="H75" s="24"/>
      <c r="I75" s="24"/>
      <c r="J75" s="24"/>
      <c r="K75" s="24"/>
      <c r="L75" s="24"/>
      <c r="M75" s="23" t="str">
        <f aca="false">IF($A75="","",COUNTIF(Sources!$A:$A,$A75))</f>
        <v/>
      </c>
      <c r="N75" s="23" t="str">
        <f aca="false">IF($A75="","",COUNTIFS(Sources!$A:$A,$A75,Sources!$I:$I,"Yes"))</f>
        <v/>
      </c>
    </row>
    <row r="76" customFormat="false" ht="15" hidden="false" customHeight="false" outlineLevel="0" collapsed="false">
      <c r="A76" s="24"/>
      <c r="B76" s="24"/>
      <c r="C76" s="24"/>
      <c r="D76" s="24"/>
      <c r="E76" s="24"/>
      <c r="F76" s="24"/>
      <c r="G76" s="24"/>
      <c r="H76" s="24"/>
      <c r="I76" s="24"/>
      <c r="J76" s="24"/>
      <c r="K76" s="24"/>
      <c r="L76" s="24"/>
      <c r="M76" s="23" t="str">
        <f aca="false">IF($A76="","",COUNTIF(Sources!$A:$A,$A76))</f>
        <v/>
      </c>
      <c r="N76" s="23" t="str">
        <f aca="false">IF($A76="","",COUNTIFS(Sources!$A:$A,$A76,Sources!$I:$I,"Yes"))</f>
        <v/>
      </c>
    </row>
    <row r="77" customFormat="false" ht="15" hidden="false" customHeight="false" outlineLevel="0" collapsed="false">
      <c r="A77" s="24"/>
      <c r="B77" s="24"/>
      <c r="C77" s="24"/>
      <c r="D77" s="24"/>
      <c r="E77" s="24"/>
      <c r="F77" s="24"/>
      <c r="G77" s="24"/>
      <c r="H77" s="24"/>
      <c r="I77" s="24"/>
      <c r="J77" s="24"/>
      <c r="K77" s="24"/>
      <c r="L77" s="24"/>
      <c r="M77" s="23" t="str">
        <f aca="false">IF($A77="","",COUNTIF(Sources!$A:$A,$A77))</f>
        <v/>
      </c>
      <c r="N77" s="23" t="str">
        <f aca="false">IF($A77="","",COUNTIFS(Sources!$A:$A,$A77,Sources!$I:$I,"Yes"))</f>
        <v/>
      </c>
    </row>
    <row r="78" customFormat="false" ht="15" hidden="false" customHeight="false" outlineLevel="0" collapsed="false">
      <c r="A78" s="24"/>
      <c r="B78" s="24"/>
      <c r="C78" s="24"/>
      <c r="D78" s="24"/>
      <c r="E78" s="24"/>
      <c r="F78" s="24"/>
      <c r="G78" s="24"/>
      <c r="H78" s="24"/>
      <c r="I78" s="24"/>
      <c r="J78" s="24"/>
      <c r="K78" s="24"/>
      <c r="L78" s="24"/>
      <c r="M78" s="23" t="str">
        <f aca="false">IF($A78="","",COUNTIF(Sources!$A:$A,$A78))</f>
        <v/>
      </c>
      <c r="N78" s="23" t="str">
        <f aca="false">IF($A78="","",COUNTIFS(Sources!$A:$A,$A78,Sources!$I:$I,"Yes"))</f>
        <v/>
      </c>
    </row>
    <row r="79" customFormat="false" ht="15" hidden="false" customHeight="false" outlineLevel="0" collapsed="false">
      <c r="A79" s="24"/>
      <c r="B79" s="24"/>
      <c r="C79" s="24"/>
      <c r="D79" s="24"/>
      <c r="E79" s="24"/>
      <c r="F79" s="24"/>
      <c r="G79" s="24"/>
      <c r="H79" s="24"/>
      <c r="I79" s="24"/>
      <c r="J79" s="24"/>
      <c r="K79" s="24"/>
      <c r="L79" s="24"/>
      <c r="M79" s="23" t="str">
        <f aca="false">IF($A79="","",COUNTIF(Sources!$A:$A,$A79))</f>
        <v/>
      </c>
      <c r="N79" s="23" t="str">
        <f aca="false">IF($A79="","",COUNTIFS(Sources!$A:$A,$A79,Sources!$I:$I,"Yes"))</f>
        <v/>
      </c>
    </row>
    <row r="80" customFormat="false" ht="15" hidden="false" customHeight="false" outlineLevel="0" collapsed="false">
      <c r="A80" s="24"/>
      <c r="B80" s="24"/>
      <c r="C80" s="24"/>
      <c r="D80" s="24"/>
      <c r="E80" s="24"/>
      <c r="F80" s="24"/>
      <c r="G80" s="24"/>
      <c r="H80" s="24"/>
      <c r="I80" s="24"/>
      <c r="J80" s="24"/>
      <c r="K80" s="24"/>
      <c r="L80" s="24"/>
      <c r="M80" s="23" t="str">
        <f aca="false">IF($A80="","",COUNTIF(Sources!$A:$A,$A80))</f>
        <v/>
      </c>
      <c r="N80" s="23" t="str">
        <f aca="false">IF($A80="","",COUNTIFS(Sources!$A:$A,$A80,Sources!$I:$I,"Yes"))</f>
        <v/>
      </c>
    </row>
    <row r="81" customFormat="false" ht="15" hidden="false" customHeight="false" outlineLevel="0" collapsed="false">
      <c r="A81" s="24"/>
      <c r="B81" s="24"/>
      <c r="C81" s="24"/>
      <c r="D81" s="24"/>
      <c r="E81" s="24"/>
      <c r="F81" s="24"/>
      <c r="G81" s="24"/>
      <c r="H81" s="24"/>
      <c r="I81" s="24"/>
      <c r="J81" s="24"/>
      <c r="K81" s="24"/>
      <c r="L81" s="24"/>
      <c r="M81" s="23" t="str">
        <f aca="false">IF($A81="","",COUNTIF(Sources!$A:$A,$A81))</f>
        <v/>
      </c>
      <c r="N81" s="23" t="str">
        <f aca="false">IF($A81="","",COUNTIFS(Sources!$A:$A,$A81,Sources!$I:$I,"Yes"))</f>
        <v/>
      </c>
    </row>
    <row r="82" customFormat="false" ht="15" hidden="false" customHeight="false" outlineLevel="0" collapsed="false">
      <c r="A82" s="24"/>
      <c r="B82" s="24"/>
      <c r="C82" s="24"/>
      <c r="D82" s="24"/>
      <c r="E82" s="24"/>
      <c r="F82" s="24"/>
      <c r="G82" s="24"/>
      <c r="H82" s="24"/>
      <c r="I82" s="24"/>
      <c r="J82" s="24"/>
      <c r="K82" s="24"/>
      <c r="L82" s="24"/>
      <c r="M82" s="23" t="str">
        <f aca="false">IF($A82="","",COUNTIF(Sources!$A:$A,$A82))</f>
        <v/>
      </c>
      <c r="N82" s="23" t="str">
        <f aca="false">IF($A82="","",COUNTIFS(Sources!$A:$A,$A82,Sources!$I:$I,"Yes"))</f>
        <v/>
      </c>
    </row>
    <row r="83" customFormat="false" ht="15" hidden="false" customHeight="false" outlineLevel="0" collapsed="false">
      <c r="A83" s="24"/>
      <c r="B83" s="24"/>
      <c r="C83" s="24"/>
      <c r="D83" s="24"/>
      <c r="E83" s="24"/>
      <c r="F83" s="24"/>
      <c r="G83" s="24"/>
      <c r="H83" s="24"/>
      <c r="I83" s="24"/>
      <c r="J83" s="24"/>
      <c r="K83" s="24"/>
      <c r="L83" s="24"/>
      <c r="M83" s="23" t="str">
        <f aca="false">IF($A83="","",COUNTIF(Sources!$A:$A,$A83))</f>
        <v/>
      </c>
      <c r="N83" s="23" t="str">
        <f aca="false">IF($A83="","",COUNTIFS(Sources!$A:$A,$A83,Sources!$I:$I,"Yes"))</f>
        <v/>
      </c>
    </row>
  </sheetData>
  <autoFilter ref="A1:N83"/>
  <dataValidations count="2">
    <dataValidation allowBlank="true" error="Pick a field from the list. To add a new field, type its name in a yellow cell on the Summary sheet first." errorStyle="stop" errorTitle="Pick a field" operator="between" prompt="Pick from the list. New field? Add it on the Summary sheet first." promptTitle="Field" showDropDown="false" showErrorMessage="true" showInputMessage="true" sqref="B2:B500" type="list">
      <formula1>Summary!$A$2:$A$11</formula1>
      <formula2>0</formula2>
    </dataValidation>
    <dataValidation allowBlank="true" error="Pick Yes or No." errorStyle="stop" errorTitle="Yes or No" operator="between" showDropDown="false" showErrorMessage="true" showInputMessage="false" sqref="G2:G500" type="list">
      <formula1>"Yes,No"</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J307"/>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2" ySplit="1" topLeftCell="C2" activePane="bottomRight" state="frozen"/>
      <selection pane="topLeft" activeCell="A1" activeCellId="0" sqref="A1"/>
      <selection pane="topRight" activeCell="C1" activeCellId="0" sqref="C1"/>
      <selection pane="bottomLeft" activeCell="A2" activeCellId="0" sqref="A2"/>
      <selection pane="bottomRight" activeCell="A1" activeCellId="0" sqref="A1"/>
    </sheetView>
  </sheetViews>
  <sheetFormatPr defaultColWidth="8.6796875" defaultRowHeight="15" zeroHeight="false" outlineLevelRow="0" outlineLevelCol="0"/>
  <cols>
    <col collapsed="false" customWidth="true" hidden="false" outlineLevel="0" max="1" min="1" style="1" width="11"/>
    <col collapsed="false" customWidth="true" hidden="false" outlineLevel="0" max="2" min="2" style="1" width="30"/>
    <col collapsed="false" customWidth="true" hidden="false" outlineLevel="0" max="3" min="3" style="1" width="40"/>
    <col collapsed="false" customWidth="true" hidden="false" outlineLevel="0" max="4" min="4" style="1" width="45"/>
    <col collapsed="false" customWidth="true" hidden="false" outlineLevel="0" max="5" min="5" style="1" width="12"/>
    <col collapsed="false" customWidth="true" hidden="false" outlineLevel="0" max="6" min="6" style="1" width="14"/>
    <col collapsed="false" customWidth="true" hidden="false" outlineLevel="0" max="7" min="7" style="1" width="9"/>
    <col collapsed="false" customWidth="true" hidden="false" outlineLevel="0" max="8" min="8" style="1" width="70"/>
    <col collapsed="false" customWidth="true" hidden="false" outlineLevel="0" max="9" min="9" style="1" width="11"/>
    <col collapsed="false" customWidth="true" hidden="false" outlineLevel="0" max="10" min="10" style="1" width="12"/>
  </cols>
  <sheetData>
    <row r="1" customFormat="false" ht="30" hidden="false" customHeight="true" outlineLevel="0" collapsed="false">
      <c r="A1" s="21" t="s">
        <v>485</v>
      </c>
      <c r="B1" s="21" t="s">
        <v>486</v>
      </c>
      <c r="C1" s="21" t="s">
        <v>487</v>
      </c>
      <c r="D1" s="21" t="s">
        <v>488</v>
      </c>
      <c r="E1" s="21" t="s">
        <v>489</v>
      </c>
      <c r="F1" s="21" t="s">
        <v>490</v>
      </c>
      <c r="G1" s="21" t="s">
        <v>491</v>
      </c>
      <c r="H1" s="21" t="s">
        <v>492</v>
      </c>
      <c r="I1" s="21" t="s">
        <v>493</v>
      </c>
      <c r="J1" s="21" t="s">
        <v>494</v>
      </c>
    </row>
    <row r="2" customFormat="false" ht="57" hidden="false" customHeight="true" outlineLevel="0" collapsed="false">
      <c r="A2" s="22" t="s">
        <v>75</v>
      </c>
      <c r="B2" s="22" t="s">
        <v>495</v>
      </c>
      <c r="C2" s="22" t="s">
        <v>496</v>
      </c>
      <c r="D2" s="22" t="s">
        <v>497</v>
      </c>
      <c r="E2" s="22" t="s">
        <v>498</v>
      </c>
      <c r="F2" s="22" t="s">
        <v>499</v>
      </c>
      <c r="G2" s="22" t="s">
        <v>80</v>
      </c>
      <c r="H2" s="22" t="s">
        <v>500</v>
      </c>
      <c r="I2" s="22" t="s">
        <v>151</v>
      </c>
      <c r="J2" s="22" t="s">
        <v>501</v>
      </c>
    </row>
    <row r="3" customFormat="false" ht="45.75" hidden="false" customHeight="true" outlineLevel="0" collapsed="false">
      <c r="A3" s="22" t="s">
        <v>75</v>
      </c>
      <c r="B3" s="22" t="s">
        <v>502</v>
      </c>
      <c r="C3" s="22" t="s">
        <v>503</v>
      </c>
      <c r="D3" s="22" t="s">
        <v>504</v>
      </c>
      <c r="E3" s="22" t="s">
        <v>505</v>
      </c>
      <c r="F3" s="22" t="s">
        <v>499</v>
      </c>
      <c r="G3" s="22" t="s">
        <v>80</v>
      </c>
      <c r="H3" s="22" t="s">
        <v>506</v>
      </c>
      <c r="I3" s="22" t="s">
        <v>151</v>
      </c>
      <c r="J3" s="22" t="s">
        <v>501</v>
      </c>
    </row>
    <row r="4" customFormat="false" ht="68.25" hidden="false" customHeight="true" outlineLevel="0" collapsed="false">
      <c r="A4" s="22" t="s">
        <v>75</v>
      </c>
      <c r="B4" s="22" t="s">
        <v>507</v>
      </c>
      <c r="C4" s="22" t="s">
        <v>508</v>
      </c>
      <c r="D4" s="22" t="s">
        <v>509</v>
      </c>
      <c r="E4" s="22" t="s">
        <v>510</v>
      </c>
      <c r="F4" s="22" t="s">
        <v>499</v>
      </c>
      <c r="G4" s="22" t="s">
        <v>80</v>
      </c>
      <c r="H4" s="22" t="s">
        <v>511</v>
      </c>
      <c r="I4" s="22" t="s">
        <v>151</v>
      </c>
      <c r="J4" s="22" t="s">
        <v>501</v>
      </c>
    </row>
    <row r="5" customFormat="false" ht="57" hidden="false" customHeight="true" outlineLevel="0" collapsed="false">
      <c r="A5" s="22" t="s">
        <v>75</v>
      </c>
      <c r="B5" s="22" t="s">
        <v>512</v>
      </c>
      <c r="C5" s="22" t="s">
        <v>513</v>
      </c>
      <c r="D5" s="22" t="s">
        <v>514</v>
      </c>
      <c r="E5" s="22" t="s">
        <v>515</v>
      </c>
      <c r="F5" s="22" t="s">
        <v>516</v>
      </c>
      <c r="G5" s="22" t="s">
        <v>80</v>
      </c>
      <c r="H5" s="22" t="s">
        <v>517</v>
      </c>
      <c r="I5" s="22" t="s">
        <v>151</v>
      </c>
      <c r="J5" s="22" t="s">
        <v>501</v>
      </c>
    </row>
    <row r="6" customFormat="false" ht="57" hidden="false" customHeight="true" outlineLevel="0" collapsed="false">
      <c r="A6" s="22" t="s">
        <v>75</v>
      </c>
      <c r="B6" s="22" t="s">
        <v>518</v>
      </c>
      <c r="C6" s="22" t="s">
        <v>519</v>
      </c>
      <c r="D6" s="22" t="s">
        <v>520</v>
      </c>
      <c r="E6" s="22" t="s">
        <v>521</v>
      </c>
      <c r="F6" s="22" t="s">
        <v>522</v>
      </c>
      <c r="G6" s="22" t="s">
        <v>80</v>
      </c>
      <c r="H6" s="22" t="s">
        <v>523</v>
      </c>
      <c r="I6" s="22" t="s">
        <v>151</v>
      </c>
      <c r="J6" s="22" t="s">
        <v>501</v>
      </c>
    </row>
    <row r="7" customFormat="false" ht="57" hidden="false" customHeight="true" outlineLevel="0" collapsed="false">
      <c r="A7" s="22" t="s">
        <v>75</v>
      </c>
      <c r="B7" s="22" t="s">
        <v>524</v>
      </c>
      <c r="C7" s="22" t="s">
        <v>525</v>
      </c>
      <c r="D7" s="22" t="s">
        <v>526</v>
      </c>
      <c r="E7" s="22" t="s">
        <v>527</v>
      </c>
      <c r="F7" s="22" t="s">
        <v>528</v>
      </c>
      <c r="G7" s="22" t="s">
        <v>80</v>
      </c>
      <c r="H7" s="22" t="s">
        <v>529</v>
      </c>
      <c r="I7" s="22" t="s">
        <v>151</v>
      </c>
      <c r="J7" s="22" t="s">
        <v>501</v>
      </c>
    </row>
    <row r="8" customFormat="false" ht="90.75" hidden="false" customHeight="true" outlineLevel="0" collapsed="false">
      <c r="A8" s="22" t="s">
        <v>86</v>
      </c>
      <c r="B8" s="22" t="s">
        <v>530</v>
      </c>
      <c r="C8" s="22" t="s">
        <v>531</v>
      </c>
      <c r="D8" s="22" t="s">
        <v>532</v>
      </c>
      <c r="E8" s="22" t="s">
        <v>533</v>
      </c>
      <c r="F8" s="22" t="s">
        <v>499</v>
      </c>
      <c r="G8" s="22" t="s">
        <v>80</v>
      </c>
      <c r="H8" s="22" t="s">
        <v>534</v>
      </c>
      <c r="I8" s="22" t="s">
        <v>151</v>
      </c>
      <c r="J8" s="22" t="s">
        <v>501</v>
      </c>
    </row>
    <row r="9" customFormat="false" ht="23.25" hidden="false" customHeight="true" outlineLevel="0" collapsed="false">
      <c r="A9" s="22" t="s">
        <v>86</v>
      </c>
      <c r="B9" s="22" t="s">
        <v>535</v>
      </c>
      <c r="C9" s="22" t="s">
        <v>536</v>
      </c>
      <c r="D9" s="22" t="s">
        <v>537</v>
      </c>
      <c r="E9" s="22"/>
      <c r="F9" s="22" t="s">
        <v>538</v>
      </c>
      <c r="G9" s="22" t="s">
        <v>151</v>
      </c>
      <c r="H9" s="22" t="s">
        <v>539</v>
      </c>
      <c r="I9" s="22" t="s">
        <v>151</v>
      </c>
      <c r="J9" s="22" t="s">
        <v>501</v>
      </c>
    </row>
    <row r="10" customFormat="false" ht="102" hidden="false" customHeight="true" outlineLevel="0" collapsed="false">
      <c r="A10" s="22" t="s">
        <v>96</v>
      </c>
      <c r="B10" s="22" t="s">
        <v>540</v>
      </c>
      <c r="C10" s="22" t="s">
        <v>541</v>
      </c>
      <c r="D10" s="22" t="s">
        <v>542</v>
      </c>
      <c r="E10" s="22" t="s">
        <v>543</v>
      </c>
      <c r="F10" s="22" t="s">
        <v>544</v>
      </c>
      <c r="G10" s="22" t="s">
        <v>80</v>
      </c>
      <c r="H10" s="22" t="s">
        <v>545</v>
      </c>
      <c r="I10" s="22" t="s">
        <v>151</v>
      </c>
      <c r="J10" s="22" t="s">
        <v>501</v>
      </c>
    </row>
    <row r="11" customFormat="false" ht="79.5" hidden="false" customHeight="true" outlineLevel="0" collapsed="false">
      <c r="A11" s="22" t="s">
        <v>96</v>
      </c>
      <c r="B11" s="22" t="s">
        <v>546</v>
      </c>
      <c r="C11" s="22" t="s">
        <v>547</v>
      </c>
      <c r="D11" s="22" t="s">
        <v>548</v>
      </c>
      <c r="E11" s="22" t="s">
        <v>549</v>
      </c>
      <c r="F11" s="22" t="s">
        <v>550</v>
      </c>
      <c r="G11" s="22" t="s">
        <v>80</v>
      </c>
      <c r="H11" s="22" t="s">
        <v>551</v>
      </c>
      <c r="I11" s="22" t="s">
        <v>151</v>
      </c>
      <c r="J11" s="22" t="s">
        <v>501</v>
      </c>
    </row>
    <row r="12" customFormat="false" ht="57" hidden="false" customHeight="true" outlineLevel="0" collapsed="false">
      <c r="A12" s="22" t="s">
        <v>96</v>
      </c>
      <c r="B12" s="22" t="s">
        <v>552</v>
      </c>
      <c r="C12" s="22" t="s">
        <v>553</v>
      </c>
      <c r="D12" s="22" t="s">
        <v>554</v>
      </c>
      <c r="E12" s="22" t="s">
        <v>555</v>
      </c>
      <c r="F12" s="22" t="s">
        <v>538</v>
      </c>
      <c r="G12" s="22" t="s">
        <v>151</v>
      </c>
      <c r="H12" s="22" t="s">
        <v>556</v>
      </c>
      <c r="I12" s="22" t="s">
        <v>151</v>
      </c>
      <c r="J12" s="22" t="s">
        <v>501</v>
      </c>
    </row>
    <row r="13" customFormat="false" ht="45.75" hidden="false" customHeight="true" outlineLevel="0" collapsed="false">
      <c r="A13" s="22" t="s">
        <v>96</v>
      </c>
      <c r="B13" s="22" t="s">
        <v>557</v>
      </c>
      <c r="C13" s="22" t="s">
        <v>558</v>
      </c>
      <c r="D13" s="22" t="s">
        <v>559</v>
      </c>
      <c r="E13" s="22" t="s">
        <v>560</v>
      </c>
      <c r="F13" s="22" t="s">
        <v>528</v>
      </c>
      <c r="G13" s="22" t="s">
        <v>80</v>
      </c>
      <c r="H13" s="22" t="s">
        <v>561</v>
      </c>
      <c r="I13" s="22" t="s">
        <v>151</v>
      </c>
      <c r="J13" s="22" t="s">
        <v>501</v>
      </c>
    </row>
    <row r="14" customFormat="false" ht="45.75" hidden="false" customHeight="true" outlineLevel="0" collapsed="false">
      <c r="A14" s="22" t="s">
        <v>96</v>
      </c>
      <c r="B14" s="22" t="s">
        <v>562</v>
      </c>
      <c r="C14" s="22" t="s">
        <v>563</v>
      </c>
      <c r="D14" s="22" t="s">
        <v>564</v>
      </c>
      <c r="E14" s="22" t="s">
        <v>560</v>
      </c>
      <c r="F14" s="22" t="s">
        <v>528</v>
      </c>
      <c r="G14" s="22" t="s">
        <v>80</v>
      </c>
      <c r="H14" s="22" t="s">
        <v>565</v>
      </c>
      <c r="I14" s="22" t="s">
        <v>151</v>
      </c>
      <c r="J14" s="22" t="s">
        <v>501</v>
      </c>
    </row>
    <row r="15" customFormat="false" ht="124.5" hidden="false" customHeight="true" outlineLevel="0" collapsed="false">
      <c r="A15" s="22" t="s">
        <v>106</v>
      </c>
      <c r="B15" s="22" t="s">
        <v>566</v>
      </c>
      <c r="C15" s="22" t="s">
        <v>567</v>
      </c>
      <c r="D15" s="22" t="s">
        <v>568</v>
      </c>
      <c r="E15" s="22" t="s">
        <v>569</v>
      </c>
      <c r="F15" s="22" t="s">
        <v>499</v>
      </c>
      <c r="G15" s="22" t="s">
        <v>80</v>
      </c>
      <c r="H15" s="22" t="s">
        <v>570</v>
      </c>
      <c r="I15" s="22" t="s">
        <v>151</v>
      </c>
      <c r="J15" s="22" t="s">
        <v>501</v>
      </c>
    </row>
    <row r="16" customFormat="false" ht="79.5" hidden="false" customHeight="true" outlineLevel="0" collapsed="false">
      <c r="A16" s="22" t="s">
        <v>106</v>
      </c>
      <c r="B16" s="22" t="s">
        <v>571</v>
      </c>
      <c r="C16" s="22" t="s">
        <v>572</v>
      </c>
      <c r="D16" s="22" t="s">
        <v>573</v>
      </c>
      <c r="E16" s="22" t="s">
        <v>574</v>
      </c>
      <c r="F16" s="22" t="s">
        <v>499</v>
      </c>
      <c r="G16" s="22" t="s">
        <v>80</v>
      </c>
      <c r="H16" s="22" t="s">
        <v>575</v>
      </c>
      <c r="I16" s="22" t="s">
        <v>151</v>
      </c>
      <c r="J16" s="22" t="s">
        <v>501</v>
      </c>
    </row>
    <row r="17" customFormat="false" ht="45.75" hidden="false" customHeight="true" outlineLevel="0" collapsed="false">
      <c r="A17" s="22" t="s">
        <v>106</v>
      </c>
      <c r="B17" s="22" t="s">
        <v>530</v>
      </c>
      <c r="C17" s="22" t="s">
        <v>531</v>
      </c>
      <c r="D17" s="22" t="s">
        <v>532</v>
      </c>
      <c r="E17" s="22" t="s">
        <v>533</v>
      </c>
      <c r="F17" s="22" t="s">
        <v>499</v>
      </c>
      <c r="G17" s="22" t="s">
        <v>80</v>
      </c>
      <c r="H17" s="22" t="s">
        <v>576</v>
      </c>
      <c r="I17" s="22" t="s">
        <v>151</v>
      </c>
      <c r="J17" s="22" t="s">
        <v>501</v>
      </c>
    </row>
    <row r="18" customFormat="false" ht="68.25" hidden="false" customHeight="true" outlineLevel="0" collapsed="false">
      <c r="A18" s="22" t="s">
        <v>116</v>
      </c>
      <c r="B18" s="22" t="s">
        <v>577</v>
      </c>
      <c r="C18" s="22" t="s">
        <v>578</v>
      </c>
      <c r="D18" s="22" t="s">
        <v>579</v>
      </c>
      <c r="E18" s="22" t="s">
        <v>580</v>
      </c>
      <c r="F18" s="22" t="s">
        <v>522</v>
      </c>
      <c r="G18" s="22" t="s">
        <v>80</v>
      </c>
      <c r="H18" s="22" t="s">
        <v>581</v>
      </c>
      <c r="I18" s="22" t="s">
        <v>151</v>
      </c>
      <c r="J18" s="22" t="s">
        <v>501</v>
      </c>
    </row>
    <row r="19" customFormat="false" ht="45.75" hidden="false" customHeight="true" outlineLevel="0" collapsed="false">
      <c r="A19" s="22" t="s">
        <v>116</v>
      </c>
      <c r="B19" s="22" t="s">
        <v>582</v>
      </c>
      <c r="C19" s="22" t="s">
        <v>583</v>
      </c>
      <c r="D19" s="22" t="s">
        <v>584</v>
      </c>
      <c r="E19" s="22" t="s">
        <v>585</v>
      </c>
      <c r="F19" s="22" t="s">
        <v>544</v>
      </c>
      <c r="G19" s="22" t="s">
        <v>80</v>
      </c>
      <c r="H19" s="22" t="s">
        <v>586</v>
      </c>
      <c r="I19" s="22" t="s">
        <v>151</v>
      </c>
      <c r="J19" s="22" t="s">
        <v>501</v>
      </c>
    </row>
    <row r="20" customFormat="false" ht="68.25" hidden="false" customHeight="true" outlineLevel="0" collapsed="false">
      <c r="A20" s="22" t="s">
        <v>116</v>
      </c>
      <c r="B20" s="22" t="s">
        <v>587</v>
      </c>
      <c r="C20" s="22" t="s">
        <v>588</v>
      </c>
      <c r="D20" s="22" t="s">
        <v>589</v>
      </c>
      <c r="E20" s="22" t="s">
        <v>590</v>
      </c>
      <c r="F20" s="22" t="s">
        <v>544</v>
      </c>
      <c r="G20" s="22" t="s">
        <v>80</v>
      </c>
      <c r="H20" s="22" t="s">
        <v>591</v>
      </c>
      <c r="I20" s="22" t="s">
        <v>151</v>
      </c>
      <c r="J20" s="22" t="s">
        <v>501</v>
      </c>
    </row>
    <row r="21" customFormat="false" ht="45.75" hidden="false" customHeight="true" outlineLevel="0" collapsed="false">
      <c r="A21" s="22" t="s">
        <v>116</v>
      </c>
      <c r="B21" s="22" t="s">
        <v>592</v>
      </c>
      <c r="C21" s="22" t="s">
        <v>593</v>
      </c>
      <c r="D21" s="22" t="s">
        <v>594</v>
      </c>
      <c r="E21" s="22" t="s">
        <v>595</v>
      </c>
      <c r="F21" s="22" t="s">
        <v>499</v>
      </c>
      <c r="G21" s="22" t="s">
        <v>80</v>
      </c>
      <c r="H21" s="22" t="s">
        <v>596</v>
      </c>
      <c r="I21" s="22" t="s">
        <v>151</v>
      </c>
      <c r="J21" s="22" t="s">
        <v>501</v>
      </c>
    </row>
    <row r="22" customFormat="false" ht="34.5" hidden="false" customHeight="true" outlineLevel="0" collapsed="false">
      <c r="A22" s="22" t="s">
        <v>116</v>
      </c>
      <c r="B22" s="22" t="s">
        <v>597</v>
      </c>
      <c r="C22" s="22" t="s">
        <v>598</v>
      </c>
      <c r="D22" s="22" t="s">
        <v>599</v>
      </c>
      <c r="E22" s="22" t="s">
        <v>600</v>
      </c>
      <c r="F22" s="22" t="s">
        <v>499</v>
      </c>
      <c r="G22" s="22" t="s">
        <v>80</v>
      </c>
      <c r="H22" s="22" t="s">
        <v>601</v>
      </c>
      <c r="I22" s="22" t="s">
        <v>151</v>
      </c>
      <c r="J22" s="22" t="s">
        <v>501</v>
      </c>
    </row>
    <row r="23" customFormat="false" ht="57" hidden="false" customHeight="true" outlineLevel="0" collapsed="false">
      <c r="A23" s="22" t="s">
        <v>126</v>
      </c>
      <c r="B23" s="22" t="s">
        <v>602</v>
      </c>
      <c r="C23" s="22" t="s">
        <v>603</v>
      </c>
      <c r="D23" s="22" t="s">
        <v>604</v>
      </c>
      <c r="E23" s="22" t="s">
        <v>605</v>
      </c>
      <c r="F23" s="22" t="s">
        <v>550</v>
      </c>
      <c r="G23" s="22" t="s">
        <v>80</v>
      </c>
      <c r="H23" s="22" t="s">
        <v>606</v>
      </c>
      <c r="I23" s="22" t="s">
        <v>151</v>
      </c>
      <c r="J23" s="22" t="s">
        <v>501</v>
      </c>
    </row>
    <row r="24" customFormat="false" ht="79.5" hidden="false" customHeight="true" outlineLevel="0" collapsed="false">
      <c r="A24" s="22" t="s">
        <v>126</v>
      </c>
      <c r="B24" s="22" t="s">
        <v>607</v>
      </c>
      <c r="C24" s="22" t="s">
        <v>608</v>
      </c>
      <c r="D24" s="22" t="s">
        <v>609</v>
      </c>
      <c r="E24" s="22" t="s">
        <v>610</v>
      </c>
      <c r="F24" s="22" t="s">
        <v>522</v>
      </c>
      <c r="G24" s="22" t="s">
        <v>80</v>
      </c>
      <c r="H24" s="22" t="s">
        <v>611</v>
      </c>
      <c r="I24" s="22" t="s">
        <v>151</v>
      </c>
      <c r="J24" s="22" t="s">
        <v>501</v>
      </c>
    </row>
    <row r="25" customFormat="false" ht="45.75" hidden="false" customHeight="true" outlineLevel="0" collapsed="false">
      <c r="A25" s="22" t="s">
        <v>126</v>
      </c>
      <c r="B25" s="22" t="s">
        <v>587</v>
      </c>
      <c r="C25" s="22" t="s">
        <v>612</v>
      </c>
      <c r="D25" s="22" t="s">
        <v>613</v>
      </c>
      <c r="E25" s="22" t="s">
        <v>614</v>
      </c>
      <c r="F25" s="22" t="s">
        <v>544</v>
      </c>
      <c r="G25" s="22" t="s">
        <v>80</v>
      </c>
      <c r="H25" s="22" t="s">
        <v>615</v>
      </c>
      <c r="I25" s="22" t="s">
        <v>151</v>
      </c>
      <c r="J25" s="22" t="s">
        <v>501</v>
      </c>
    </row>
    <row r="26" customFormat="false" ht="68.25" hidden="false" customHeight="true" outlineLevel="0" collapsed="false">
      <c r="A26" s="22" t="s">
        <v>136</v>
      </c>
      <c r="B26" s="22" t="s">
        <v>616</v>
      </c>
      <c r="C26" s="22" t="s">
        <v>617</v>
      </c>
      <c r="D26" s="22" t="s">
        <v>618</v>
      </c>
      <c r="E26" s="22" t="s">
        <v>619</v>
      </c>
      <c r="F26" s="22" t="s">
        <v>516</v>
      </c>
      <c r="G26" s="22" t="s">
        <v>80</v>
      </c>
      <c r="H26" s="22" t="s">
        <v>620</v>
      </c>
      <c r="I26" s="22" t="s">
        <v>151</v>
      </c>
      <c r="J26" s="22" t="s">
        <v>501</v>
      </c>
    </row>
    <row r="27" customFormat="false" ht="34.5" hidden="false" customHeight="true" outlineLevel="0" collapsed="false">
      <c r="A27" s="22" t="s">
        <v>136</v>
      </c>
      <c r="B27" s="22" t="s">
        <v>621</v>
      </c>
      <c r="C27" s="22" t="s">
        <v>622</v>
      </c>
      <c r="D27" s="22" t="s">
        <v>623</v>
      </c>
      <c r="E27" s="22" t="s">
        <v>624</v>
      </c>
      <c r="F27" s="22" t="s">
        <v>516</v>
      </c>
      <c r="G27" s="22" t="s">
        <v>80</v>
      </c>
      <c r="H27" s="22" t="s">
        <v>625</v>
      </c>
      <c r="I27" s="22" t="s">
        <v>151</v>
      </c>
      <c r="J27" s="22" t="s">
        <v>501</v>
      </c>
    </row>
    <row r="28" customFormat="false" ht="45.75" hidden="false" customHeight="true" outlineLevel="0" collapsed="false">
      <c r="A28" s="22" t="s">
        <v>136</v>
      </c>
      <c r="B28" s="22" t="s">
        <v>626</v>
      </c>
      <c r="C28" s="22" t="s">
        <v>627</v>
      </c>
      <c r="D28" s="22" t="s">
        <v>628</v>
      </c>
      <c r="E28" s="22" t="s">
        <v>629</v>
      </c>
      <c r="F28" s="22" t="s">
        <v>538</v>
      </c>
      <c r="G28" s="22" t="s">
        <v>151</v>
      </c>
      <c r="H28" s="22" t="s">
        <v>630</v>
      </c>
      <c r="I28" s="22" t="s">
        <v>151</v>
      </c>
      <c r="J28" s="22" t="s">
        <v>501</v>
      </c>
    </row>
    <row r="29" customFormat="false" ht="57" hidden="false" customHeight="true" outlineLevel="0" collapsed="false">
      <c r="A29" s="22" t="s">
        <v>146</v>
      </c>
      <c r="B29" s="22" t="s">
        <v>631</v>
      </c>
      <c r="C29" s="22" t="s">
        <v>632</v>
      </c>
      <c r="D29" s="22" t="s">
        <v>633</v>
      </c>
      <c r="E29" s="22"/>
      <c r="F29" s="22" t="s">
        <v>550</v>
      </c>
      <c r="G29" s="22" t="s">
        <v>151</v>
      </c>
      <c r="H29" s="22" t="s">
        <v>634</v>
      </c>
      <c r="I29" s="22" t="s">
        <v>151</v>
      </c>
      <c r="J29" s="22" t="s">
        <v>501</v>
      </c>
    </row>
    <row r="30" customFormat="false" ht="57" hidden="false" customHeight="true" outlineLevel="0" collapsed="false">
      <c r="A30" s="22" t="s">
        <v>146</v>
      </c>
      <c r="B30" s="22" t="s">
        <v>587</v>
      </c>
      <c r="C30" s="22" t="s">
        <v>635</v>
      </c>
      <c r="D30" s="22" t="s">
        <v>636</v>
      </c>
      <c r="E30" s="22" t="s">
        <v>637</v>
      </c>
      <c r="F30" s="22" t="s">
        <v>544</v>
      </c>
      <c r="G30" s="22" t="s">
        <v>80</v>
      </c>
      <c r="H30" s="22" t="s">
        <v>638</v>
      </c>
      <c r="I30" s="22" t="s">
        <v>151</v>
      </c>
      <c r="J30" s="22" t="s">
        <v>501</v>
      </c>
    </row>
    <row r="31" customFormat="false" ht="79.5" hidden="false" customHeight="true" outlineLevel="0" collapsed="false">
      <c r="A31" s="22" t="s">
        <v>146</v>
      </c>
      <c r="B31" s="22" t="s">
        <v>639</v>
      </c>
      <c r="C31" s="22" t="s">
        <v>640</v>
      </c>
      <c r="D31" s="22" t="s">
        <v>641</v>
      </c>
      <c r="E31" s="22" t="s">
        <v>642</v>
      </c>
      <c r="F31" s="22" t="s">
        <v>499</v>
      </c>
      <c r="G31" s="22" t="s">
        <v>80</v>
      </c>
      <c r="H31" s="22" t="s">
        <v>643</v>
      </c>
      <c r="I31" s="22" t="s">
        <v>151</v>
      </c>
      <c r="J31" s="22" t="s">
        <v>501</v>
      </c>
    </row>
    <row r="32" customFormat="false" ht="79.5" hidden="false" customHeight="true" outlineLevel="0" collapsed="false">
      <c r="A32" s="22" t="s">
        <v>157</v>
      </c>
      <c r="B32" s="22" t="s">
        <v>644</v>
      </c>
      <c r="C32" s="22" t="s">
        <v>645</v>
      </c>
      <c r="D32" s="22" t="s">
        <v>646</v>
      </c>
      <c r="E32" s="22" t="s">
        <v>647</v>
      </c>
      <c r="F32" s="22" t="s">
        <v>499</v>
      </c>
      <c r="G32" s="22" t="s">
        <v>80</v>
      </c>
      <c r="H32" s="22" t="s">
        <v>648</v>
      </c>
      <c r="I32" s="22" t="s">
        <v>151</v>
      </c>
      <c r="J32" s="22" t="s">
        <v>501</v>
      </c>
    </row>
    <row r="33" customFormat="false" ht="68.25" hidden="false" customHeight="true" outlineLevel="0" collapsed="false">
      <c r="A33" s="22" t="s">
        <v>157</v>
      </c>
      <c r="B33" s="22" t="s">
        <v>649</v>
      </c>
      <c r="C33" s="22" t="s">
        <v>650</v>
      </c>
      <c r="D33" s="22" t="s">
        <v>651</v>
      </c>
      <c r="E33" s="22" t="s">
        <v>652</v>
      </c>
      <c r="F33" s="22" t="s">
        <v>499</v>
      </c>
      <c r="G33" s="22" t="s">
        <v>80</v>
      </c>
      <c r="H33" s="22" t="s">
        <v>653</v>
      </c>
      <c r="I33" s="22" t="s">
        <v>151</v>
      </c>
      <c r="J33" s="22" t="s">
        <v>501</v>
      </c>
    </row>
    <row r="34" customFormat="false" ht="79.5" hidden="false" customHeight="true" outlineLevel="0" collapsed="false">
      <c r="A34" s="22" t="s">
        <v>157</v>
      </c>
      <c r="B34" s="22" t="s">
        <v>654</v>
      </c>
      <c r="C34" s="22" t="s">
        <v>655</v>
      </c>
      <c r="D34" s="22" t="s">
        <v>656</v>
      </c>
      <c r="E34" s="22"/>
      <c r="F34" s="22" t="s">
        <v>538</v>
      </c>
      <c r="G34" s="22" t="s">
        <v>151</v>
      </c>
      <c r="H34" s="22" t="s">
        <v>657</v>
      </c>
      <c r="I34" s="22" t="s">
        <v>151</v>
      </c>
      <c r="J34" s="22" t="s">
        <v>501</v>
      </c>
    </row>
    <row r="35" customFormat="false" ht="113.25" hidden="false" customHeight="true" outlineLevel="0" collapsed="false">
      <c r="A35" s="22" t="s">
        <v>167</v>
      </c>
      <c r="B35" s="22" t="s">
        <v>658</v>
      </c>
      <c r="C35" s="22" t="s">
        <v>659</v>
      </c>
      <c r="D35" s="22" t="s">
        <v>660</v>
      </c>
      <c r="E35" s="22" t="s">
        <v>661</v>
      </c>
      <c r="F35" s="22" t="s">
        <v>499</v>
      </c>
      <c r="G35" s="22" t="s">
        <v>80</v>
      </c>
      <c r="H35" s="22" t="s">
        <v>662</v>
      </c>
      <c r="I35" s="22" t="s">
        <v>151</v>
      </c>
      <c r="J35" s="22" t="s">
        <v>501</v>
      </c>
    </row>
    <row r="36" customFormat="false" ht="45.75" hidden="false" customHeight="true" outlineLevel="0" collapsed="false">
      <c r="A36" s="22" t="s">
        <v>167</v>
      </c>
      <c r="B36" s="22" t="s">
        <v>663</v>
      </c>
      <c r="C36" s="22" t="s">
        <v>664</v>
      </c>
      <c r="D36" s="22" t="s">
        <v>665</v>
      </c>
      <c r="E36" s="22" t="s">
        <v>666</v>
      </c>
      <c r="F36" s="22" t="s">
        <v>499</v>
      </c>
      <c r="G36" s="22" t="s">
        <v>80</v>
      </c>
      <c r="H36" s="22" t="s">
        <v>667</v>
      </c>
      <c r="I36" s="22" t="s">
        <v>151</v>
      </c>
      <c r="J36" s="22" t="s">
        <v>501</v>
      </c>
    </row>
    <row r="37" customFormat="false" ht="45.75" hidden="false" customHeight="true" outlineLevel="0" collapsed="false">
      <c r="A37" s="22" t="s">
        <v>167</v>
      </c>
      <c r="B37" s="22" t="s">
        <v>668</v>
      </c>
      <c r="C37" s="22" t="s">
        <v>669</v>
      </c>
      <c r="D37" s="22" t="s">
        <v>564</v>
      </c>
      <c r="E37" s="22" t="s">
        <v>560</v>
      </c>
      <c r="F37" s="22" t="s">
        <v>528</v>
      </c>
      <c r="G37" s="22" t="s">
        <v>80</v>
      </c>
      <c r="H37" s="22" t="s">
        <v>565</v>
      </c>
      <c r="I37" s="22" t="s">
        <v>151</v>
      </c>
      <c r="J37" s="22" t="s">
        <v>501</v>
      </c>
    </row>
    <row r="38" customFormat="false" ht="124.5" hidden="false" customHeight="true" outlineLevel="0" collapsed="false">
      <c r="A38" s="22" t="s">
        <v>177</v>
      </c>
      <c r="B38" s="22" t="s">
        <v>670</v>
      </c>
      <c r="C38" s="22" t="s">
        <v>671</v>
      </c>
      <c r="D38" s="22" t="s">
        <v>672</v>
      </c>
      <c r="E38" s="22" t="s">
        <v>673</v>
      </c>
      <c r="F38" s="22" t="s">
        <v>499</v>
      </c>
      <c r="G38" s="22" t="s">
        <v>80</v>
      </c>
      <c r="H38" s="22" t="s">
        <v>674</v>
      </c>
      <c r="I38" s="22" t="s">
        <v>151</v>
      </c>
      <c r="J38" s="22" t="s">
        <v>501</v>
      </c>
    </row>
    <row r="39" customFormat="false" ht="57" hidden="false" customHeight="true" outlineLevel="0" collapsed="false">
      <c r="A39" s="22" t="s">
        <v>177</v>
      </c>
      <c r="B39" s="22" t="s">
        <v>675</v>
      </c>
      <c r="C39" s="22" t="s">
        <v>676</v>
      </c>
      <c r="D39" s="22" t="s">
        <v>677</v>
      </c>
      <c r="E39" s="22" t="s">
        <v>661</v>
      </c>
      <c r="F39" s="22" t="s">
        <v>499</v>
      </c>
      <c r="G39" s="22" t="s">
        <v>80</v>
      </c>
      <c r="H39" s="22" t="s">
        <v>678</v>
      </c>
      <c r="I39" s="22" t="s">
        <v>151</v>
      </c>
      <c r="J39" s="22" t="s">
        <v>501</v>
      </c>
    </row>
    <row r="40" customFormat="false" ht="68.25" hidden="false" customHeight="true" outlineLevel="0" collapsed="false">
      <c r="A40" s="22" t="s">
        <v>177</v>
      </c>
      <c r="B40" s="22" t="s">
        <v>679</v>
      </c>
      <c r="C40" s="22" t="s">
        <v>680</v>
      </c>
      <c r="D40" s="22" t="s">
        <v>681</v>
      </c>
      <c r="E40" s="22" t="s">
        <v>682</v>
      </c>
      <c r="F40" s="22" t="s">
        <v>499</v>
      </c>
      <c r="G40" s="22" t="s">
        <v>80</v>
      </c>
      <c r="H40" s="22" t="s">
        <v>683</v>
      </c>
      <c r="I40" s="22" t="s">
        <v>151</v>
      </c>
      <c r="J40" s="22" t="s">
        <v>501</v>
      </c>
    </row>
    <row r="41" customFormat="false" ht="57" hidden="false" customHeight="true" outlineLevel="0" collapsed="false">
      <c r="A41" s="22" t="s">
        <v>177</v>
      </c>
      <c r="B41" s="22" t="s">
        <v>684</v>
      </c>
      <c r="C41" s="22" t="s">
        <v>685</v>
      </c>
      <c r="D41" s="22" t="s">
        <v>686</v>
      </c>
      <c r="E41" s="22" t="s">
        <v>687</v>
      </c>
      <c r="F41" s="22" t="s">
        <v>544</v>
      </c>
      <c r="G41" s="22" t="s">
        <v>80</v>
      </c>
      <c r="H41" s="22" t="s">
        <v>688</v>
      </c>
      <c r="I41" s="22" t="s">
        <v>151</v>
      </c>
      <c r="J41" s="22" t="s">
        <v>501</v>
      </c>
    </row>
    <row r="42" customFormat="false" ht="102" hidden="false" customHeight="true" outlineLevel="0" collapsed="false">
      <c r="A42" s="22" t="s">
        <v>187</v>
      </c>
      <c r="B42" s="22" t="s">
        <v>587</v>
      </c>
      <c r="C42" s="22" t="s">
        <v>689</v>
      </c>
      <c r="D42" s="22" t="s">
        <v>690</v>
      </c>
      <c r="E42" s="22" t="s">
        <v>691</v>
      </c>
      <c r="F42" s="22" t="s">
        <v>499</v>
      </c>
      <c r="G42" s="22" t="s">
        <v>80</v>
      </c>
      <c r="H42" s="22" t="s">
        <v>692</v>
      </c>
      <c r="I42" s="22" t="s">
        <v>151</v>
      </c>
      <c r="J42" s="22" t="s">
        <v>501</v>
      </c>
    </row>
    <row r="43" customFormat="false" ht="57" hidden="false" customHeight="true" outlineLevel="0" collapsed="false">
      <c r="A43" s="22" t="s">
        <v>187</v>
      </c>
      <c r="B43" s="22" t="s">
        <v>693</v>
      </c>
      <c r="C43" s="22" t="s">
        <v>694</v>
      </c>
      <c r="D43" s="22" t="s">
        <v>695</v>
      </c>
      <c r="E43" s="22" t="s">
        <v>696</v>
      </c>
      <c r="F43" s="22" t="s">
        <v>499</v>
      </c>
      <c r="G43" s="22" t="s">
        <v>80</v>
      </c>
      <c r="H43" s="22" t="s">
        <v>697</v>
      </c>
      <c r="I43" s="22" t="s">
        <v>151</v>
      </c>
      <c r="J43" s="22" t="s">
        <v>501</v>
      </c>
    </row>
    <row r="44" customFormat="false" ht="57" hidden="false" customHeight="true" outlineLevel="0" collapsed="false">
      <c r="A44" s="22" t="s">
        <v>187</v>
      </c>
      <c r="B44" s="22" t="s">
        <v>698</v>
      </c>
      <c r="C44" s="22" t="s">
        <v>699</v>
      </c>
      <c r="D44" s="22" t="s">
        <v>700</v>
      </c>
      <c r="E44" s="22" t="s">
        <v>701</v>
      </c>
      <c r="F44" s="22" t="s">
        <v>544</v>
      </c>
      <c r="G44" s="22" t="s">
        <v>151</v>
      </c>
      <c r="H44" s="22" t="s">
        <v>702</v>
      </c>
      <c r="I44" s="22" t="s">
        <v>151</v>
      </c>
      <c r="J44" s="22" t="s">
        <v>501</v>
      </c>
    </row>
    <row r="45" customFormat="false" ht="45.75" hidden="false" customHeight="true" outlineLevel="0" collapsed="false">
      <c r="A45" s="22" t="s">
        <v>187</v>
      </c>
      <c r="B45" s="22" t="s">
        <v>684</v>
      </c>
      <c r="C45" s="22" t="s">
        <v>685</v>
      </c>
      <c r="D45" s="22" t="s">
        <v>686</v>
      </c>
      <c r="E45" s="22" t="s">
        <v>687</v>
      </c>
      <c r="F45" s="22" t="s">
        <v>544</v>
      </c>
      <c r="G45" s="22" t="s">
        <v>80</v>
      </c>
      <c r="H45" s="22" t="s">
        <v>703</v>
      </c>
      <c r="I45" s="22" t="s">
        <v>151</v>
      </c>
      <c r="J45" s="22" t="s">
        <v>501</v>
      </c>
    </row>
    <row r="46" customFormat="false" ht="45.75" hidden="false" customHeight="true" outlineLevel="0" collapsed="false">
      <c r="A46" s="22" t="s">
        <v>187</v>
      </c>
      <c r="B46" s="22" t="s">
        <v>587</v>
      </c>
      <c r="C46" s="22" t="s">
        <v>704</v>
      </c>
      <c r="D46" s="22" t="s">
        <v>613</v>
      </c>
      <c r="E46" s="22" t="s">
        <v>614</v>
      </c>
      <c r="F46" s="22" t="s">
        <v>544</v>
      </c>
      <c r="G46" s="22" t="s">
        <v>80</v>
      </c>
      <c r="H46" s="22" t="s">
        <v>615</v>
      </c>
      <c r="I46" s="22" t="s">
        <v>151</v>
      </c>
      <c r="J46" s="22" t="s">
        <v>501</v>
      </c>
    </row>
    <row r="47" customFormat="false" ht="68.25" hidden="false" customHeight="true" outlineLevel="0" collapsed="false">
      <c r="A47" s="22" t="s">
        <v>197</v>
      </c>
      <c r="B47" s="22" t="s">
        <v>705</v>
      </c>
      <c r="C47" s="22" t="s">
        <v>706</v>
      </c>
      <c r="D47" s="22" t="s">
        <v>707</v>
      </c>
      <c r="E47" s="22" t="s">
        <v>708</v>
      </c>
      <c r="F47" s="22" t="s">
        <v>550</v>
      </c>
      <c r="G47" s="22" t="s">
        <v>80</v>
      </c>
      <c r="H47" s="22" t="s">
        <v>709</v>
      </c>
      <c r="I47" s="22" t="s">
        <v>151</v>
      </c>
      <c r="J47" s="22" t="s">
        <v>501</v>
      </c>
    </row>
    <row r="48" customFormat="false" ht="79.5" hidden="false" customHeight="true" outlineLevel="0" collapsed="false">
      <c r="A48" s="22" t="s">
        <v>197</v>
      </c>
      <c r="B48" s="22" t="s">
        <v>710</v>
      </c>
      <c r="C48" s="22" t="s">
        <v>711</v>
      </c>
      <c r="D48" s="22" t="s">
        <v>712</v>
      </c>
      <c r="E48" s="22" t="s">
        <v>713</v>
      </c>
      <c r="F48" s="22" t="s">
        <v>499</v>
      </c>
      <c r="G48" s="22" t="s">
        <v>80</v>
      </c>
      <c r="H48" s="22" t="s">
        <v>714</v>
      </c>
      <c r="I48" s="22" t="s">
        <v>151</v>
      </c>
      <c r="J48" s="22" t="s">
        <v>501</v>
      </c>
    </row>
    <row r="49" customFormat="false" ht="79.5" hidden="false" customHeight="true" outlineLevel="0" collapsed="false">
      <c r="A49" s="22" t="s">
        <v>197</v>
      </c>
      <c r="B49" s="22" t="s">
        <v>715</v>
      </c>
      <c r="C49" s="22" t="s">
        <v>716</v>
      </c>
      <c r="D49" s="22" t="s">
        <v>717</v>
      </c>
      <c r="E49" s="22" t="s">
        <v>718</v>
      </c>
      <c r="F49" s="22" t="s">
        <v>499</v>
      </c>
      <c r="G49" s="22" t="s">
        <v>80</v>
      </c>
      <c r="H49" s="22" t="s">
        <v>719</v>
      </c>
      <c r="I49" s="22" t="s">
        <v>151</v>
      </c>
      <c r="J49" s="22" t="s">
        <v>501</v>
      </c>
    </row>
    <row r="50" customFormat="false" ht="68.25" hidden="false" customHeight="true" outlineLevel="0" collapsed="false">
      <c r="A50" s="22" t="s">
        <v>206</v>
      </c>
      <c r="B50" s="22" t="s">
        <v>720</v>
      </c>
      <c r="C50" s="22" t="s">
        <v>721</v>
      </c>
      <c r="D50" s="22" t="s">
        <v>722</v>
      </c>
      <c r="E50" s="22" t="s">
        <v>723</v>
      </c>
      <c r="F50" s="22" t="s">
        <v>499</v>
      </c>
      <c r="G50" s="22" t="s">
        <v>80</v>
      </c>
      <c r="H50" s="22" t="s">
        <v>724</v>
      </c>
      <c r="I50" s="22" t="s">
        <v>151</v>
      </c>
      <c r="J50" s="22" t="s">
        <v>501</v>
      </c>
    </row>
    <row r="51" customFormat="false" ht="57" hidden="false" customHeight="true" outlineLevel="0" collapsed="false">
      <c r="A51" s="22" t="s">
        <v>206</v>
      </c>
      <c r="B51" s="22" t="s">
        <v>587</v>
      </c>
      <c r="C51" s="22" t="s">
        <v>725</v>
      </c>
      <c r="D51" s="22" t="s">
        <v>726</v>
      </c>
      <c r="E51" s="22" t="s">
        <v>687</v>
      </c>
      <c r="F51" s="22" t="s">
        <v>544</v>
      </c>
      <c r="G51" s="22" t="s">
        <v>80</v>
      </c>
      <c r="H51" s="22" t="s">
        <v>727</v>
      </c>
      <c r="I51" s="22" t="s">
        <v>151</v>
      </c>
      <c r="J51" s="22" t="s">
        <v>501</v>
      </c>
    </row>
    <row r="52" customFormat="false" ht="34.5" hidden="false" customHeight="true" outlineLevel="0" collapsed="false">
      <c r="A52" s="22" t="s">
        <v>215</v>
      </c>
      <c r="B52" s="22" t="s">
        <v>728</v>
      </c>
      <c r="C52" s="22" t="s">
        <v>729</v>
      </c>
      <c r="D52" s="22" t="s">
        <v>730</v>
      </c>
      <c r="E52" s="22" t="s">
        <v>731</v>
      </c>
      <c r="F52" s="22" t="s">
        <v>550</v>
      </c>
      <c r="G52" s="22" t="s">
        <v>80</v>
      </c>
      <c r="H52" s="22" t="s">
        <v>732</v>
      </c>
      <c r="I52" s="22" t="s">
        <v>151</v>
      </c>
      <c r="J52" s="22" t="s">
        <v>501</v>
      </c>
    </row>
    <row r="53" customFormat="false" ht="68.25" hidden="false" customHeight="true" outlineLevel="0" collapsed="false">
      <c r="A53" s="22" t="s">
        <v>215</v>
      </c>
      <c r="B53" s="22" t="s">
        <v>733</v>
      </c>
      <c r="C53" s="22" t="s">
        <v>734</v>
      </c>
      <c r="D53" s="22" t="s">
        <v>735</v>
      </c>
      <c r="E53" s="22" t="s">
        <v>736</v>
      </c>
      <c r="F53" s="22" t="s">
        <v>522</v>
      </c>
      <c r="G53" s="22" t="s">
        <v>80</v>
      </c>
      <c r="H53" s="22" t="s">
        <v>737</v>
      </c>
      <c r="I53" s="22" t="s">
        <v>151</v>
      </c>
      <c r="J53" s="22" t="s">
        <v>501</v>
      </c>
    </row>
    <row r="54" customFormat="false" ht="68.25" hidden="false" customHeight="true" outlineLevel="0" collapsed="false">
      <c r="A54" s="22" t="s">
        <v>215</v>
      </c>
      <c r="B54" s="22" t="s">
        <v>738</v>
      </c>
      <c r="C54" s="22" t="s">
        <v>739</v>
      </c>
      <c r="D54" s="22" t="s">
        <v>740</v>
      </c>
      <c r="E54" s="22" t="s">
        <v>741</v>
      </c>
      <c r="F54" s="22" t="s">
        <v>499</v>
      </c>
      <c r="G54" s="22" t="s">
        <v>80</v>
      </c>
      <c r="H54" s="22" t="s">
        <v>742</v>
      </c>
      <c r="I54" s="22" t="s">
        <v>151</v>
      </c>
      <c r="J54" s="22" t="s">
        <v>501</v>
      </c>
    </row>
    <row r="55" customFormat="false" ht="57" hidden="false" customHeight="true" outlineLevel="0" collapsed="false">
      <c r="A55" s="22" t="s">
        <v>215</v>
      </c>
      <c r="B55" s="22" t="s">
        <v>743</v>
      </c>
      <c r="C55" s="22" t="s">
        <v>744</v>
      </c>
      <c r="D55" s="22" t="s">
        <v>745</v>
      </c>
      <c r="E55" s="22" t="s">
        <v>746</v>
      </c>
      <c r="F55" s="22" t="s">
        <v>538</v>
      </c>
      <c r="G55" s="22" t="s">
        <v>151</v>
      </c>
      <c r="H55" s="22" t="s">
        <v>747</v>
      </c>
      <c r="I55" s="22" t="s">
        <v>151</v>
      </c>
      <c r="J55" s="22" t="s">
        <v>501</v>
      </c>
    </row>
    <row r="56" customFormat="false" ht="79.5" hidden="false" customHeight="true" outlineLevel="0" collapsed="false">
      <c r="A56" s="22" t="s">
        <v>225</v>
      </c>
      <c r="B56" s="22" t="s">
        <v>748</v>
      </c>
      <c r="C56" s="22" t="s">
        <v>749</v>
      </c>
      <c r="D56" s="22" t="s">
        <v>750</v>
      </c>
      <c r="E56" s="22" t="s">
        <v>751</v>
      </c>
      <c r="F56" s="22" t="s">
        <v>522</v>
      </c>
      <c r="G56" s="22" t="s">
        <v>80</v>
      </c>
      <c r="H56" s="22" t="s">
        <v>752</v>
      </c>
      <c r="I56" s="22" t="s">
        <v>151</v>
      </c>
      <c r="J56" s="22" t="s">
        <v>501</v>
      </c>
    </row>
    <row r="57" customFormat="false" ht="68.25" hidden="false" customHeight="true" outlineLevel="0" collapsed="false">
      <c r="A57" s="22" t="s">
        <v>225</v>
      </c>
      <c r="B57" s="22" t="s">
        <v>753</v>
      </c>
      <c r="C57" s="22" t="s">
        <v>754</v>
      </c>
      <c r="D57" s="22" t="s">
        <v>755</v>
      </c>
      <c r="E57" s="22" t="s">
        <v>756</v>
      </c>
      <c r="F57" s="22" t="s">
        <v>522</v>
      </c>
      <c r="G57" s="22" t="s">
        <v>80</v>
      </c>
      <c r="H57" s="22" t="s">
        <v>757</v>
      </c>
      <c r="I57" s="22" t="s">
        <v>151</v>
      </c>
      <c r="J57" s="22" t="s">
        <v>501</v>
      </c>
    </row>
    <row r="58" customFormat="false" ht="68.25" hidden="false" customHeight="true" outlineLevel="0" collapsed="false">
      <c r="A58" s="22" t="s">
        <v>235</v>
      </c>
      <c r="B58" s="22" t="s">
        <v>758</v>
      </c>
      <c r="C58" s="22" t="s">
        <v>759</v>
      </c>
      <c r="D58" s="22" t="s">
        <v>760</v>
      </c>
      <c r="E58" s="22" t="s">
        <v>761</v>
      </c>
      <c r="F58" s="22" t="s">
        <v>550</v>
      </c>
      <c r="G58" s="22" t="s">
        <v>80</v>
      </c>
      <c r="H58" s="22" t="s">
        <v>762</v>
      </c>
      <c r="I58" s="22" t="s">
        <v>151</v>
      </c>
      <c r="J58" s="22" t="s">
        <v>501</v>
      </c>
    </row>
    <row r="59" customFormat="false" ht="90.75" hidden="false" customHeight="true" outlineLevel="0" collapsed="false">
      <c r="A59" s="22" t="s">
        <v>235</v>
      </c>
      <c r="B59" s="22" t="s">
        <v>705</v>
      </c>
      <c r="C59" s="22" t="s">
        <v>763</v>
      </c>
      <c r="D59" s="22" t="s">
        <v>764</v>
      </c>
      <c r="E59" s="22" t="s">
        <v>765</v>
      </c>
      <c r="F59" s="22" t="s">
        <v>550</v>
      </c>
      <c r="G59" s="22" t="s">
        <v>80</v>
      </c>
      <c r="H59" s="22" t="s">
        <v>766</v>
      </c>
      <c r="I59" s="22" t="s">
        <v>151</v>
      </c>
      <c r="J59" s="22" t="s">
        <v>501</v>
      </c>
    </row>
    <row r="60" customFormat="false" ht="79.5" hidden="false" customHeight="true" outlineLevel="0" collapsed="false">
      <c r="A60" s="22" t="s">
        <v>235</v>
      </c>
      <c r="B60" s="22" t="s">
        <v>767</v>
      </c>
      <c r="C60" s="22" t="s">
        <v>768</v>
      </c>
      <c r="D60" s="22" t="s">
        <v>769</v>
      </c>
      <c r="E60" s="22" t="s">
        <v>619</v>
      </c>
      <c r="F60" s="22" t="s">
        <v>499</v>
      </c>
      <c r="G60" s="22" t="s">
        <v>80</v>
      </c>
      <c r="H60" s="22" t="s">
        <v>770</v>
      </c>
      <c r="I60" s="22" t="s">
        <v>151</v>
      </c>
      <c r="J60" s="22" t="s">
        <v>501</v>
      </c>
    </row>
    <row r="61" customFormat="false" ht="45.75" hidden="false" customHeight="true" outlineLevel="0" collapsed="false">
      <c r="A61" s="22" t="s">
        <v>235</v>
      </c>
      <c r="B61" s="22" t="s">
        <v>771</v>
      </c>
      <c r="C61" s="22" t="s">
        <v>772</v>
      </c>
      <c r="D61" s="22" t="s">
        <v>773</v>
      </c>
      <c r="E61" s="22"/>
      <c r="F61" s="22" t="s">
        <v>538</v>
      </c>
      <c r="G61" s="22" t="s">
        <v>151</v>
      </c>
      <c r="H61" s="22" t="s">
        <v>774</v>
      </c>
      <c r="I61" s="22" t="s">
        <v>151</v>
      </c>
      <c r="J61" s="22" t="s">
        <v>501</v>
      </c>
    </row>
    <row r="62" customFormat="false" ht="79.5" hidden="false" customHeight="true" outlineLevel="0" collapsed="false">
      <c r="A62" s="22" t="s">
        <v>245</v>
      </c>
      <c r="B62" s="22" t="s">
        <v>587</v>
      </c>
      <c r="C62" s="22" t="s">
        <v>725</v>
      </c>
      <c r="D62" s="22" t="s">
        <v>726</v>
      </c>
      <c r="E62" s="22" t="s">
        <v>687</v>
      </c>
      <c r="F62" s="22" t="s">
        <v>544</v>
      </c>
      <c r="G62" s="22" t="s">
        <v>80</v>
      </c>
      <c r="H62" s="22" t="s">
        <v>775</v>
      </c>
      <c r="I62" s="22" t="s">
        <v>151</v>
      </c>
      <c r="J62" s="22" t="s">
        <v>501</v>
      </c>
    </row>
    <row r="63" customFormat="false" ht="57" hidden="false" customHeight="true" outlineLevel="0" collapsed="false">
      <c r="A63" s="22" t="s">
        <v>245</v>
      </c>
      <c r="B63" s="22" t="s">
        <v>776</v>
      </c>
      <c r="C63" s="22" t="s">
        <v>777</v>
      </c>
      <c r="D63" s="22" t="s">
        <v>778</v>
      </c>
      <c r="E63" s="22" t="s">
        <v>779</v>
      </c>
      <c r="F63" s="22" t="s">
        <v>544</v>
      </c>
      <c r="G63" s="22" t="s">
        <v>80</v>
      </c>
      <c r="H63" s="22" t="s">
        <v>780</v>
      </c>
      <c r="I63" s="22" t="s">
        <v>151</v>
      </c>
      <c r="J63" s="22" t="s">
        <v>501</v>
      </c>
    </row>
    <row r="64" customFormat="false" ht="68.25" hidden="false" customHeight="true" outlineLevel="0" collapsed="false">
      <c r="A64" s="22" t="s">
        <v>245</v>
      </c>
      <c r="B64" s="22" t="s">
        <v>781</v>
      </c>
      <c r="C64" s="22" t="s">
        <v>782</v>
      </c>
      <c r="D64" s="22" t="s">
        <v>783</v>
      </c>
      <c r="E64" s="22" t="s">
        <v>784</v>
      </c>
      <c r="F64" s="22" t="s">
        <v>499</v>
      </c>
      <c r="G64" s="22" t="s">
        <v>80</v>
      </c>
      <c r="H64" s="22" t="s">
        <v>785</v>
      </c>
      <c r="I64" s="22" t="s">
        <v>151</v>
      </c>
      <c r="J64" s="22" t="s">
        <v>501</v>
      </c>
    </row>
    <row r="65" customFormat="false" ht="79.5" hidden="false" customHeight="true" outlineLevel="0" collapsed="false">
      <c r="A65" s="22" t="s">
        <v>253</v>
      </c>
      <c r="B65" s="22" t="s">
        <v>786</v>
      </c>
      <c r="C65" s="22" t="s">
        <v>787</v>
      </c>
      <c r="D65" s="22" t="s">
        <v>788</v>
      </c>
      <c r="E65" s="22" t="s">
        <v>789</v>
      </c>
      <c r="F65" s="22" t="s">
        <v>499</v>
      </c>
      <c r="G65" s="22" t="s">
        <v>80</v>
      </c>
      <c r="H65" s="22" t="s">
        <v>790</v>
      </c>
      <c r="I65" s="22" t="s">
        <v>151</v>
      </c>
      <c r="J65" s="22" t="s">
        <v>501</v>
      </c>
    </row>
    <row r="66" customFormat="false" ht="68.25" hidden="false" customHeight="true" outlineLevel="0" collapsed="false">
      <c r="A66" s="22" t="s">
        <v>253</v>
      </c>
      <c r="B66" s="22" t="s">
        <v>791</v>
      </c>
      <c r="C66" s="22" t="s">
        <v>792</v>
      </c>
      <c r="D66" s="22" t="s">
        <v>793</v>
      </c>
      <c r="E66" s="22" t="s">
        <v>794</v>
      </c>
      <c r="F66" s="22" t="s">
        <v>544</v>
      </c>
      <c r="G66" s="22" t="s">
        <v>80</v>
      </c>
      <c r="H66" s="22" t="s">
        <v>795</v>
      </c>
      <c r="I66" s="22" t="s">
        <v>151</v>
      </c>
      <c r="J66" s="22" t="s">
        <v>501</v>
      </c>
    </row>
    <row r="67" customFormat="false" ht="45.75" hidden="false" customHeight="true" outlineLevel="0" collapsed="false">
      <c r="A67" s="22" t="s">
        <v>253</v>
      </c>
      <c r="B67" s="22" t="s">
        <v>796</v>
      </c>
      <c r="C67" s="22" t="s">
        <v>797</v>
      </c>
      <c r="D67" s="22" t="s">
        <v>798</v>
      </c>
      <c r="E67" s="22" t="s">
        <v>799</v>
      </c>
      <c r="F67" s="22" t="s">
        <v>544</v>
      </c>
      <c r="G67" s="22" t="s">
        <v>80</v>
      </c>
      <c r="H67" s="22" t="s">
        <v>800</v>
      </c>
      <c r="I67" s="22" t="s">
        <v>151</v>
      </c>
      <c r="J67" s="22" t="s">
        <v>501</v>
      </c>
    </row>
    <row r="68" customFormat="false" ht="34.5" hidden="false" customHeight="true" outlineLevel="0" collapsed="false">
      <c r="A68" s="22" t="s">
        <v>263</v>
      </c>
      <c r="B68" s="22" t="s">
        <v>801</v>
      </c>
      <c r="C68" s="22" t="s">
        <v>802</v>
      </c>
      <c r="D68" s="22" t="s">
        <v>803</v>
      </c>
      <c r="E68" s="22" t="s">
        <v>696</v>
      </c>
      <c r="F68" s="22" t="s">
        <v>538</v>
      </c>
      <c r="G68" s="22" t="s">
        <v>151</v>
      </c>
      <c r="H68" s="22" t="s">
        <v>804</v>
      </c>
      <c r="I68" s="22" t="s">
        <v>151</v>
      </c>
      <c r="J68" s="22" t="s">
        <v>501</v>
      </c>
    </row>
    <row r="69" customFormat="false" ht="79.5" hidden="false" customHeight="true" outlineLevel="0" collapsed="false">
      <c r="A69" s="22" t="s">
        <v>263</v>
      </c>
      <c r="B69" s="22" t="s">
        <v>805</v>
      </c>
      <c r="C69" s="22" t="s">
        <v>806</v>
      </c>
      <c r="D69" s="22" t="s">
        <v>807</v>
      </c>
      <c r="E69" s="22" t="s">
        <v>808</v>
      </c>
      <c r="F69" s="22" t="s">
        <v>499</v>
      </c>
      <c r="G69" s="22" t="s">
        <v>80</v>
      </c>
      <c r="H69" s="22" t="s">
        <v>809</v>
      </c>
      <c r="I69" s="22" t="s">
        <v>151</v>
      </c>
      <c r="J69" s="22" t="s">
        <v>501</v>
      </c>
    </row>
    <row r="70" customFormat="false" ht="57" hidden="false" customHeight="true" outlineLevel="0" collapsed="false">
      <c r="A70" s="22" t="s">
        <v>263</v>
      </c>
      <c r="B70" s="22" t="s">
        <v>810</v>
      </c>
      <c r="C70" s="22" t="s">
        <v>811</v>
      </c>
      <c r="D70" s="22" t="s">
        <v>812</v>
      </c>
      <c r="E70" s="22" t="s">
        <v>813</v>
      </c>
      <c r="F70" s="22" t="s">
        <v>550</v>
      </c>
      <c r="G70" s="22" t="s">
        <v>80</v>
      </c>
      <c r="H70" s="22" t="s">
        <v>814</v>
      </c>
      <c r="I70" s="22" t="s">
        <v>151</v>
      </c>
      <c r="J70" s="22" t="s">
        <v>501</v>
      </c>
    </row>
    <row r="71" customFormat="false" ht="90.75" hidden="false" customHeight="true" outlineLevel="0" collapsed="false">
      <c r="A71" s="22" t="s">
        <v>272</v>
      </c>
      <c r="B71" s="22" t="s">
        <v>815</v>
      </c>
      <c r="C71" s="22" t="s">
        <v>816</v>
      </c>
      <c r="D71" s="22" t="s">
        <v>817</v>
      </c>
      <c r="E71" s="22" t="s">
        <v>818</v>
      </c>
      <c r="F71" s="22" t="s">
        <v>499</v>
      </c>
      <c r="G71" s="22" t="s">
        <v>80</v>
      </c>
      <c r="H71" s="22" t="s">
        <v>819</v>
      </c>
      <c r="I71" s="22" t="s">
        <v>151</v>
      </c>
      <c r="J71" s="22" t="s">
        <v>501</v>
      </c>
    </row>
    <row r="72" customFormat="false" ht="34.5" hidden="false" customHeight="true" outlineLevel="0" collapsed="false">
      <c r="A72" s="22" t="s">
        <v>272</v>
      </c>
      <c r="B72" s="22" t="s">
        <v>820</v>
      </c>
      <c r="C72" s="22" t="s">
        <v>821</v>
      </c>
      <c r="D72" s="22" t="s">
        <v>822</v>
      </c>
      <c r="E72" s="22" t="s">
        <v>823</v>
      </c>
      <c r="F72" s="22" t="s">
        <v>499</v>
      </c>
      <c r="G72" s="22" t="s">
        <v>80</v>
      </c>
      <c r="H72" s="22" t="s">
        <v>824</v>
      </c>
      <c r="I72" s="22" t="s">
        <v>151</v>
      </c>
      <c r="J72" s="22" t="s">
        <v>501</v>
      </c>
    </row>
    <row r="73" customFormat="false" ht="57" hidden="false" customHeight="true" outlineLevel="0" collapsed="false">
      <c r="A73" s="22" t="s">
        <v>272</v>
      </c>
      <c r="B73" s="22" t="s">
        <v>825</v>
      </c>
      <c r="C73" s="22" t="s">
        <v>826</v>
      </c>
      <c r="D73" s="22" t="s">
        <v>827</v>
      </c>
      <c r="E73" s="22" t="s">
        <v>828</v>
      </c>
      <c r="F73" s="22" t="s">
        <v>499</v>
      </c>
      <c r="G73" s="22" t="s">
        <v>80</v>
      </c>
      <c r="H73" s="22" t="s">
        <v>829</v>
      </c>
      <c r="I73" s="22" t="s">
        <v>151</v>
      </c>
      <c r="J73" s="22" t="s">
        <v>501</v>
      </c>
    </row>
    <row r="74" customFormat="false" ht="45.75" hidden="false" customHeight="true" outlineLevel="0" collapsed="false">
      <c r="A74" s="22" t="s">
        <v>272</v>
      </c>
      <c r="B74" s="22" t="s">
        <v>796</v>
      </c>
      <c r="C74" s="22" t="s">
        <v>797</v>
      </c>
      <c r="D74" s="22" t="s">
        <v>798</v>
      </c>
      <c r="E74" s="22" t="s">
        <v>799</v>
      </c>
      <c r="F74" s="22" t="s">
        <v>544</v>
      </c>
      <c r="G74" s="22" t="s">
        <v>80</v>
      </c>
      <c r="H74" s="22" t="s">
        <v>830</v>
      </c>
      <c r="I74" s="22" t="s">
        <v>151</v>
      </c>
      <c r="J74" s="22" t="s">
        <v>501</v>
      </c>
    </row>
    <row r="75" customFormat="false" ht="68.25" hidden="false" customHeight="true" outlineLevel="0" collapsed="false">
      <c r="A75" s="22" t="s">
        <v>282</v>
      </c>
      <c r="B75" s="22" t="s">
        <v>831</v>
      </c>
      <c r="C75" s="22" t="s">
        <v>832</v>
      </c>
      <c r="D75" s="22" t="s">
        <v>833</v>
      </c>
      <c r="E75" s="22" t="s">
        <v>834</v>
      </c>
      <c r="F75" s="22" t="s">
        <v>499</v>
      </c>
      <c r="G75" s="22" t="s">
        <v>80</v>
      </c>
      <c r="H75" s="22" t="s">
        <v>835</v>
      </c>
      <c r="I75" s="22" t="s">
        <v>151</v>
      </c>
      <c r="J75" s="22" t="s">
        <v>501</v>
      </c>
    </row>
    <row r="76" customFormat="false" ht="45.75" hidden="false" customHeight="true" outlineLevel="0" collapsed="false">
      <c r="A76" s="22" t="s">
        <v>282</v>
      </c>
      <c r="B76" s="22" t="s">
        <v>836</v>
      </c>
      <c r="C76" s="22" t="s">
        <v>837</v>
      </c>
      <c r="D76" s="22" t="s">
        <v>838</v>
      </c>
      <c r="E76" s="22" t="s">
        <v>839</v>
      </c>
      <c r="F76" s="22" t="s">
        <v>499</v>
      </c>
      <c r="G76" s="22" t="s">
        <v>80</v>
      </c>
      <c r="H76" s="22" t="s">
        <v>840</v>
      </c>
      <c r="I76" s="22" t="s">
        <v>151</v>
      </c>
      <c r="J76" s="22" t="s">
        <v>501</v>
      </c>
    </row>
    <row r="77" customFormat="false" ht="45.75" hidden="false" customHeight="true" outlineLevel="0" collapsed="false">
      <c r="A77" s="22" t="s">
        <v>282</v>
      </c>
      <c r="B77" s="22" t="s">
        <v>796</v>
      </c>
      <c r="C77" s="22" t="s">
        <v>797</v>
      </c>
      <c r="D77" s="22" t="s">
        <v>798</v>
      </c>
      <c r="E77" s="22" t="s">
        <v>799</v>
      </c>
      <c r="F77" s="22" t="s">
        <v>544</v>
      </c>
      <c r="G77" s="22" t="s">
        <v>80</v>
      </c>
      <c r="H77" s="22" t="s">
        <v>841</v>
      </c>
      <c r="I77" s="22" t="s">
        <v>151</v>
      </c>
      <c r="J77" s="22" t="s">
        <v>501</v>
      </c>
    </row>
    <row r="78" customFormat="false" ht="45.75" hidden="false" customHeight="true" outlineLevel="0" collapsed="false">
      <c r="A78" s="22" t="s">
        <v>292</v>
      </c>
      <c r="B78" s="22" t="s">
        <v>842</v>
      </c>
      <c r="C78" s="22" t="s">
        <v>843</v>
      </c>
      <c r="D78" s="22" t="s">
        <v>844</v>
      </c>
      <c r="E78" s="22" t="s">
        <v>845</v>
      </c>
      <c r="F78" s="22" t="s">
        <v>538</v>
      </c>
      <c r="G78" s="22" t="s">
        <v>151</v>
      </c>
      <c r="H78" s="22" t="s">
        <v>846</v>
      </c>
      <c r="I78" s="22" t="s">
        <v>151</v>
      </c>
      <c r="J78" s="22" t="s">
        <v>501</v>
      </c>
    </row>
    <row r="79" customFormat="false" ht="57" hidden="false" customHeight="true" outlineLevel="0" collapsed="false">
      <c r="A79" s="22" t="s">
        <v>292</v>
      </c>
      <c r="B79" s="22" t="s">
        <v>796</v>
      </c>
      <c r="C79" s="22" t="s">
        <v>797</v>
      </c>
      <c r="D79" s="22" t="s">
        <v>798</v>
      </c>
      <c r="E79" s="22" t="s">
        <v>799</v>
      </c>
      <c r="F79" s="22" t="s">
        <v>544</v>
      </c>
      <c r="G79" s="22" t="s">
        <v>80</v>
      </c>
      <c r="H79" s="22" t="s">
        <v>847</v>
      </c>
      <c r="I79" s="22" t="s">
        <v>151</v>
      </c>
      <c r="J79" s="22" t="s">
        <v>501</v>
      </c>
    </row>
    <row r="80" customFormat="false" ht="45.75" hidden="false" customHeight="true" outlineLevel="0" collapsed="false">
      <c r="A80" s="22" t="s">
        <v>292</v>
      </c>
      <c r="B80" s="22" t="s">
        <v>791</v>
      </c>
      <c r="C80" s="22" t="s">
        <v>792</v>
      </c>
      <c r="D80" s="22" t="s">
        <v>793</v>
      </c>
      <c r="E80" s="22" t="s">
        <v>794</v>
      </c>
      <c r="F80" s="22" t="s">
        <v>544</v>
      </c>
      <c r="G80" s="22" t="s">
        <v>80</v>
      </c>
      <c r="H80" s="22" t="s">
        <v>848</v>
      </c>
      <c r="I80" s="22" t="s">
        <v>151</v>
      </c>
      <c r="J80" s="22" t="s">
        <v>501</v>
      </c>
    </row>
    <row r="81" customFormat="false" ht="68.25" hidden="false" customHeight="true" outlineLevel="0" collapsed="false">
      <c r="A81" s="22" t="s">
        <v>301</v>
      </c>
      <c r="B81" s="22" t="s">
        <v>849</v>
      </c>
      <c r="C81" s="22" t="s">
        <v>850</v>
      </c>
      <c r="D81" s="22" t="s">
        <v>851</v>
      </c>
      <c r="E81" s="22" t="s">
        <v>852</v>
      </c>
      <c r="F81" s="22" t="s">
        <v>544</v>
      </c>
      <c r="G81" s="22" t="s">
        <v>80</v>
      </c>
      <c r="H81" s="22" t="s">
        <v>853</v>
      </c>
      <c r="I81" s="22" t="s">
        <v>151</v>
      </c>
      <c r="J81" s="22" t="s">
        <v>501</v>
      </c>
    </row>
    <row r="82" customFormat="false" ht="45.75" hidden="false" customHeight="true" outlineLevel="0" collapsed="false">
      <c r="A82" s="22" t="s">
        <v>301</v>
      </c>
      <c r="B82" s="22" t="s">
        <v>854</v>
      </c>
      <c r="C82" s="22" t="s">
        <v>855</v>
      </c>
      <c r="D82" s="22" t="s">
        <v>856</v>
      </c>
      <c r="E82" s="22" t="s">
        <v>857</v>
      </c>
      <c r="F82" s="22" t="s">
        <v>544</v>
      </c>
      <c r="G82" s="22" t="s">
        <v>80</v>
      </c>
      <c r="H82" s="22" t="s">
        <v>858</v>
      </c>
      <c r="I82" s="22" t="s">
        <v>151</v>
      </c>
      <c r="J82" s="22" t="s">
        <v>501</v>
      </c>
    </row>
    <row r="83" customFormat="false" ht="34.5" hidden="false" customHeight="true" outlineLevel="0" collapsed="false">
      <c r="A83" s="22" t="s">
        <v>301</v>
      </c>
      <c r="B83" s="22" t="s">
        <v>859</v>
      </c>
      <c r="C83" s="22" t="s">
        <v>860</v>
      </c>
      <c r="D83" s="22" t="s">
        <v>861</v>
      </c>
      <c r="E83" s="22" t="s">
        <v>862</v>
      </c>
      <c r="F83" s="22" t="s">
        <v>528</v>
      </c>
      <c r="G83" s="22" t="s">
        <v>80</v>
      </c>
      <c r="H83" s="22" t="s">
        <v>863</v>
      </c>
      <c r="I83" s="22" t="s">
        <v>151</v>
      </c>
      <c r="J83" s="22" t="s">
        <v>501</v>
      </c>
    </row>
    <row r="84" customFormat="false" ht="45.75" hidden="false" customHeight="true" outlineLevel="0" collapsed="false">
      <c r="A84" s="22" t="s">
        <v>301</v>
      </c>
      <c r="B84" s="22" t="s">
        <v>864</v>
      </c>
      <c r="C84" s="22" t="s">
        <v>865</v>
      </c>
      <c r="D84" s="22" t="s">
        <v>866</v>
      </c>
      <c r="E84" s="22" t="s">
        <v>867</v>
      </c>
      <c r="F84" s="22" t="s">
        <v>528</v>
      </c>
      <c r="G84" s="22" t="s">
        <v>80</v>
      </c>
      <c r="H84" s="22" t="s">
        <v>868</v>
      </c>
      <c r="I84" s="22" t="s">
        <v>151</v>
      </c>
      <c r="J84" s="22" t="s">
        <v>501</v>
      </c>
    </row>
    <row r="85" customFormat="false" ht="102" hidden="false" customHeight="true" outlineLevel="0" collapsed="false">
      <c r="A85" s="22" t="s">
        <v>311</v>
      </c>
      <c r="B85" s="22" t="s">
        <v>869</v>
      </c>
      <c r="C85" s="22" t="s">
        <v>870</v>
      </c>
      <c r="D85" s="22" t="s">
        <v>871</v>
      </c>
      <c r="E85" s="22" t="s">
        <v>872</v>
      </c>
      <c r="F85" s="22" t="s">
        <v>499</v>
      </c>
      <c r="G85" s="22" t="s">
        <v>80</v>
      </c>
      <c r="H85" s="22" t="s">
        <v>873</v>
      </c>
      <c r="I85" s="22" t="s">
        <v>151</v>
      </c>
      <c r="J85" s="22" t="s">
        <v>501</v>
      </c>
    </row>
    <row r="86" customFormat="false" ht="57" hidden="false" customHeight="true" outlineLevel="0" collapsed="false">
      <c r="A86" s="22" t="s">
        <v>311</v>
      </c>
      <c r="B86" s="22" t="s">
        <v>874</v>
      </c>
      <c r="C86" s="22" t="s">
        <v>875</v>
      </c>
      <c r="D86" s="22" t="s">
        <v>876</v>
      </c>
      <c r="E86" s="22" t="s">
        <v>624</v>
      </c>
      <c r="F86" s="22" t="s">
        <v>538</v>
      </c>
      <c r="G86" s="22" t="s">
        <v>151</v>
      </c>
      <c r="H86" s="22" t="s">
        <v>877</v>
      </c>
      <c r="I86" s="22" t="s">
        <v>151</v>
      </c>
      <c r="J86" s="22" t="s">
        <v>501</v>
      </c>
    </row>
    <row r="87" customFormat="false" ht="34.5" hidden="false" customHeight="true" outlineLevel="0" collapsed="false">
      <c r="A87" s="22" t="s">
        <v>311</v>
      </c>
      <c r="B87" s="22" t="s">
        <v>878</v>
      </c>
      <c r="C87" s="22" t="s">
        <v>879</v>
      </c>
      <c r="D87" s="22" t="s">
        <v>880</v>
      </c>
      <c r="E87" s="22" t="s">
        <v>881</v>
      </c>
      <c r="F87" s="22" t="s">
        <v>538</v>
      </c>
      <c r="G87" s="22" t="s">
        <v>151</v>
      </c>
      <c r="H87" s="22" t="s">
        <v>882</v>
      </c>
      <c r="I87" s="22" t="s">
        <v>151</v>
      </c>
      <c r="J87" s="22" t="s">
        <v>501</v>
      </c>
    </row>
    <row r="88" customFormat="false" ht="34.5" hidden="false" customHeight="true" outlineLevel="0" collapsed="false">
      <c r="A88" s="22" t="s">
        <v>321</v>
      </c>
      <c r="B88" s="22" t="s">
        <v>587</v>
      </c>
      <c r="C88" s="22" t="s">
        <v>883</v>
      </c>
      <c r="D88" s="22" t="s">
        <v>884</v>
      </c>
      <c r="E88" s="22" t="s">
        <v>687</v>
      </c>
      <c r="F88" s="22" t="s">
        <v>544</v>
      </c>
      <c r="G88" s="22" t="s">
        <v>80</v>
      </c>
      <c r="H88" s="22" t="s">
        <v>885</v>
      </c>
      <c r="I88" s="22" t="s">
        <v>151</v>
      </c>
      <c r="J88" s="22" t="s">
        <v>501</v>
      </c>
    </row>
    <row r="89" customFormat="false" ht="45.75" hidden="false" customHeight="true" outlineLevel="0" collapsed="false">
      <c r="A89" s="22" t="s">
        <v>321</v>
      </c>
      <c r="B89" s="22" t="s">
        <v>886</v>
      </c>
      <c r="C89" s="22" t="s">
        <v>887</v>
      </c>
      <c r="D89" s="22" t="s">
        <v>888</v>
      </c>
      <c r="E89" s="22" t="s">
        <v>889</v>
      </c>
      <c r="F89" s="22" t="s">
        <v>550</v>
      </c>
      <c r="G89" s="22" t="s">
        <v>151</v>
      </c>
      <c r="H89" s="22" t="s">
        <v>890</v>
      </c>
      <c r="I89" s="22" t="s">
        <v>151</v>
      </c>
      <c r="J89" s="22" t="s">
        <v>501</v>
      </c>
    </row>
    <row r="90" customFormat="false" ht="45.75" hidden="false" customHeight="true" outlineLevel="0" collapsed="false">
      <c r="A90" s="22" t="s">
        <v>321</v>
      </c>
      <c r="B90" s="22" t="s">
        <v>891</v>
      </c>
      <c r="C90" s="22" t="s">
        <v>892</v>
      </c>
      <c r="D90" s="22" t="s">
        <v>893</v>
      </c>
      <c r="E90" s="22" t="s">
        <v>894</v>
      </c>
      <c r="F90" s="22" t="s">
        <v>499</v>
      </c>
      <c r="G90" s="22" t="s">
        <v>80</v>
      </c>
      <c r="H90" s="22" t="s">
        <v>895</v>
      </c>
      <c r="I90" s="22" t="s">
        <v>151</v>
      </c>
      <c r="J90" s="22" t="s">
        <v>501</v>
      </c>
    </row>
    <row r="91" customFormat="false" ht="45.75" hidden="false" customHeight="true" outlineLevel="0" collapsed="false">
      <c r="A91" s="22" t="s">
        <v>331</v>
      </c>
      <c r="B91" s="22" t="s">
        <v>896</v>
      </c>
      <c r="C91" s="22" t="s">
        <v>897</v>
      </c>
      <c r="D91" s="22" t="s">
        <v>898</v>
      </c>
      <c r="E91" s="22" t="s">
        <v>899</v>
      </c>
      <c r="F91" s="22" t="s">
        <v>538</v>
      </c>
      <c r="G91" s="22" t="s">
        <v>151</v>
      </c>
      <c r="H91" s="22" t="s">
        <v>900</v>
      </c>
      <c r="I91" s="22" t="s">
        <v>151</v>
      </c>
      <c r="J91" s="22" t="s">
        <v>501</v>
      </c>
    </row>
    <row r="92" customFormat="false" ht="34.5" hidden="false" customHeight="true" outlineLevel="0" collapsed="false">
      <c r="A92" s="22" t="s">
        <v>331</v>
      </c>
      <c r="B92" s="22" t="s">
        <v>901</v>
      </c>
      <c r="C92" s="22" t="s">
        <v>902</v>
      </c>
      <c r="D92" s="22" t="s">
        <v>903</v>
      </c>
      <c r="E92" s="22" t="s">
        <v>904</v>
      </c>
      <c r="F92" s="22" t="s">
        <v>538</v>
      </c>
      <c r="G92" s="22" t="s">
        <v>151</v>
      </c>
      <c r="H92" s="22" t="s">
        <v>905</v>
      </c>
      <c r="I92" s="22" t="s">
        <v>151</v>
      </c>
      <c r="J92" s="22" t="s">
        <v>501</v>
      </c>
    </row>
    <row r="93" customFormat="false" ht="57" hidden="false" customHeight="true" outlineLevel="0" collapsed="false">
      <c r="A93" s="22" t="s">
        <v>331</v>
      </c>
      <c r="B93" s="22" t="s">
        <v>906</v>
      </c>
      <c r="C93" s="22" t="s">
        <v>907</v>
      </c>
      <c r="D93" s="22" t="s">
        <v>908</v>
      </c>
      <c r="E93" s="22" t="s">
        <v>629</v>
      </c>
      <c r="F93" s="22" t="s">
        <v>522</v>
      </c>
      <c r="G93" s="22" t="s">
        <v>80</v>
      </c>
      <c r="H93" s="22" t="s">
        <v>909</v>
      </c>
      <c r="I93" s="22" t="s">
        <v>151</v>
      </c>
      <c r="J93" s="22" t="s">
        <v>501</v>
      </c>
    </row>
    <row r="94" customFormat="false" ht="90.75" hidden="false" customHeight="true" outlineLevel="0" collapsed="false">
      <c r="A94" s="22" t="s">
        <v>341</v>
      </c>
      <c r="B94" s="22" t="s">
        <v>910</v>
      </c>
      <c r="C94" s="22" t="s">
        <v>911</v>
      </c>
      <c r="D94" s="22" t="s">
        <v>912</v>
      </c>
      <c r="E94" s="22" t="s">
        <v>913</v>
      </c>
      <c r="F94" s="22" t="s">
        <v>499</v>
      </c>
      <c r="G94" s="22" t="s">
        <v>80</v>
      </c>
      <c r="H94" s="22" t="s">
        <v>914</v>
      </c>
      <c r="I94" s="22" t="s">
        <v>151</v>
      </c>
      <c r="J94" s="22" t="s">
        <v>501</v>
      </c>
    </row>
    <row r="95" customFormat="false" ht="57" hidden="false" customHeight="true" outlineLevel="0" collapsed="false">
      <c r="A95" s="22" t="s">
        <v>341</v>
      </c>
      <c r="B95" s="22" t="s">
        <v>915</v>
      </c>
      <c r="C95" s="22" t="s">
        <v>916</v>
      </c>
      <c r="D95" s="22" t="s">
        <v>917</v>
      </c>
      <c r="E95" s="22" t="s">
        <v>918</v>
      </c>
      <c r="F95" s="22" t="s">
        <v>538</v>
      </c>
      <c r="G95" s="22" t="s">
        <v>151</v>
      </c>
      <c r="H95" s="22" t="s">
        <v>919</v>
      </c>
      <c r="I95" s="22" t="s">
        <v>151</v>
      </c>
      <c r="J95" s="22" t="s">
        <v>501</v>
      </c>
    </row>
    <row r="96" customFormat="false" ht="90.75" hidden="false" customHeight="true" outlineLevel="0" collapsed="false">
      <c r="A96" s="22" t="s">
        <v>341</v>
      </c>
      <c r="B96" s="22" t="s">
        <v>920</v>
      </c>
      <c r="C96" s="22" t="s">
        <v>921</v>
      </c>
      <c r="D96" s="22" t="s">
        <v>922</v>
      </c>
      <c r="E96" s="22" t="s">
        <v>923</v>
      </c>
      <c r="F96" s="22" t="s">
        <v>516</v>
      </c>
      <c r="G96" s="22" t="s">
        <v>80</v>
      </c>
      <c r="H96" s="22" t="s">
        <v>924</v>
      </c>
      <c r="I96" s="22" t="s">
        <v>151</v>
      </c>
      <c r="J96" s="22" t="s">
        <v>501</v>
      </c>
    </row>
    <row r="97" customFormat="false" ht="57" hidden="false" customHeight="true" outlineLevel="0" collapsed="false">
      <c r="A97" s="22" t="s">
        <v>341</v>
      </c>
      <c r="B97" s="22" t="s">
        <v>925</v>
      </c>
      <c r="C97" s="22" t="s">
        <v>926</v>
      </c>
      <c r="D97" s="22" t="s">
        <v>927</v>
      </c>
      <c r="E97" s="22" t="s">
        <v>928</v>
      </c>
      <c r="F97" s="22" t="s">
        <v>528</v>
      </c>
      <c r="G97" s="22" t="s">
        <v>80</v>
      </c>
      <c r="H97" s="22" t="s">
        <v>929</v>
      </c>
      <c r="I97" s="22" t="s">
        <v>151</v>
      </c>
      <c r="J97" s="22" t="s">
        <v>501</v>
      </c>
    </row>
    <row r="98" customFormat="false" ht="68.25" hidden="false" customHeight="true" outlineLevel="0" collapsed="false">
      <c r="A98" s="22" t="s">
        <v>351</v>
      </c>
      <c r="B98" s="22" t="s">
        <v>878</v>
      </c>
      <c r="C98" s="22" t="s">
        <v>879</v>
      </c>
      <c r="D98" s="22" t="s">
        <v>880</v>
      </c>
      <c r="E98" s="22" t="s">
        <v>881</v>
      </c>
      <c r="F98" s="22" t="s">
        <v>538</v>
      </c>
      <c r="G98" s="22" t="s">
        <v>151</v>
      </c>
      <c r="H98" s="22" t="s">
        <v>930</v>
      </c>
      <c r="I98" s="22" t="s">
        <v>151</v>
      </c>
      <c r="J98" s="22" t="s">
        <v>501</v>
      </c>
    </row>
    <row r="99" customFormat="false" ht="34.5" hidden="false" customHeight="true" outlineLevel="0" collapsed="false">
      <c r="A99" s="22" t="s">
        <v>351</v>
      </c>
      <c r="B99" s="22" t="s">
        <v>931</v>
      </c>
      <c r="C99" s="22" t="s">
        <v>932</v>
      </c>
      <c r="D99" s="22" t="s">
        <v>933</v>
      </c>
      <c r="E99" s="22" t="s">
        <v>934</v>
      </c>
      <c r="F99" s="22" t="s">
        <v>544</v>
      </c>
      <c r="G99" s="22" t="s">
        <v>80</v>
      </c>
      <c r="H99" s="22" t="s">
        <v>935</v>
      </c>
      <c r="I99" s="22" t="s">
        <v>151</v>
      </c>
      <c r="J99" s="22" t="s">
        <v>501</v>
      </c>
    </row>
    <row r="100" customFormat="false" ht="79.5" hidden="false" customHeight="true" outlineLevel="0" collapsed="false">
      <c r="A100" s="22" t="s">
        <v>351</v>
      </c>
      <c r="B100" s="22" t="s">
        <v>936</v>
      </c>
      <c r="C100" s="22" t="s">
        <v>937</v>
      </c>
      <c r="D100" s="22" t="s">
        <v>938</v>
      </c>
      <c r="E100" s="22" t="s">
        <v>939</v>
      </c>
      <c r="F100" s="22" t="s">
        <v>528</v>
      </c>
      <c r="G100" s="22" t="s">
        <v>80</v>
      </c>
      <c r="H100" s="22" t="s">
        <v>940</v>
      </c>
      <c r="I100" s="22" t="s">
        <v>151</v>
      </c>
      <c r="J100" s="22" t="s">
        <v>501</v>
      </c>
    </row>
    <row r="101" customFormat="false" ht="34.5" hidden="false" customHeight="true" outlineLevel="0" collapsed="false">
      <c r="A101" s="22" t="s">
        <v>351</v>
      </c>
      <c r="B101" s="22" t="s">
        <v>941</v>
      </c>
      <c r="C101" s="22" t="s">
        <v>942</v>
      </c>
      <c r="D101" s="22" t="s">
        <v>943</v>
      </c>
      <c r="E101" s="22" t="s">
        <v>944</v>
      </c>
      <c r="F101" s="22" t="s">
        <v>499</v>
      </c>
      <c r="G101" s="22" t="s">
        <v>80</v>
      </c>
      <c r="H101" s="22" t="s">
        <v>945</v>
      </c>
      <c r="I101" s="22" t="s">
        <v>151</v>
      </c>
      <c r="J101" s="22" t="s">
        <v>501</v>
      </c>
    </row>
    <row r="102" customFormat="false" ht="135.75" hidden="false" customHeight="true" outlineLevel="0" collapsed="false">
      <c r="A102" s="22" t="s">
        <v>361</v>
      </c>
      <c r="B102" s="22" t="s">
        <v>946</v>
      </c>
      <c r="C102" s="22" t="s">
        <v>947</v>
      </c>
      <c r="D102" s="22" t="s">
        <v>948</v>
      </c>
      <c r="E102" s="22" t="s">
        <v>949</v>
      </c>
      <c r="F102" s="22" t="s">
        <v>528</v>
      </c>
      <c r="G102" s="22" t="s">
        <v>80</v>
      </c>
      <c r="H102" s="22" t="s">
        <v>950</v>
      </c>
      <c r="I102" s="22" t="s">
        <v>151</v>
      </c>
      <c r="J102" s="22" t="s">
        <v>501</v>
      </c>
    </row>
    <row r="103" customFormat="false" ht="68.25" hidden="false" customHeight="true" outlineLevel="0" collapsed="false">
      <c r="A103" s="22" t="s">
        <v>361</v>
      </c>
      <c r="B103" s="22" t="s">
        <v>951</v>
      </c>
      <c r="C103" s="22" t="s">
        <v>952</v>
      </c>
      <c r="D103" s="22" t="s">
        <v>953</v>
      </c>
      <c r="E103" s="22" t="s">
        <v>954</v>
      </c>
      <c r="F103" s="22" t="s">
        <v>516</v>
      </c>
      <c r="G103" s="22" t="s">
        <v>80</v>
      </c>
      <c r="H103" s="22" t="s">
        <v>955</v>
      </c>
      <c r="I103" s="22" t="s">
        <v>151</v>
      </c>
      <c r="J103" s="22" t="s">
        <v>501</v>
      </c>
    </row>
    <row r="104" customFormat="false" ht="90.75" hidden="false" customHeight="true" outlineLevel="0" collapsed="false">
      <c r="A104" s="22" t="s">
        <v>361</v>
      </c>
      <c r="B104" s="22" t="s">
        <v>920</v>
      </c>
      <c r="C104" s="22" t="s">
        <v>921</v>
      </c>
      <c r="D104" s="22" t="s">
        <v>922</v>
      </c>
      <c r="E104" s="22" t="s">
        <v>923</v>
      </c>
      <c r="F104" s="22" t="s">
        <v>516</v>
      </c>
      <c r="G104" s="22" t="s">
        <v>80</v>
      </c>
      <c r="H104" s="22" t="s">
        <v>956</v>
      </c>
      <c r="I104" s="22" t="s">
        <v>151</v>
      </c>
      <c r="J104" s="22" t="s">
        <v>501</v>
      </c>
    </row>
    <row r="105" customFormat="false" ht="45.75" hidden="false" customHeight="true" outlineLevel="0" collapsed="false">
      <c r="A105" s="22" t="s">
        <v>361</v>
      </c>
      <c r="B105" s="22" t="s">
        <v>957</v>
      </c>
      <c r="C105" s="22" t="s">
        <v>958</v>
      </c>
      <c r="D105" s="22" t="s">
        <v>959</v>
      </c>
      <c r="E105" s="22" t="s">
        <v>595</v>
      </c>
      <c r="F105" s="22" t="s">
        <v>522</v>
      </c>
      <c r="G105" s="22" t="s">
        <v>80</v>
      </c>
      <c r="H105" s="22" t="s">
        <v>960</v>
      </c>
      <c r="I105" s="22" t="s">
        <v>151</v>
      </c>
      <c r="J105" s="22" t="s">
        <v>501</v>
      </c>
    </row>
    <row r="106" customFormat="false" ht="79.5" hidden="false" customHeight="true" outlineLevel="0" collapsed="false">
      <c r="A106" s="22" t="s">
        <v>369</v>
      </c>
      <c r="B106" s="22" t="s">
        <v>961</v>
      </c>
      <c r="C106" s="22" t="s">
        <v>962</v>
      </c>
      <c r="D106" s="22" t="s">
        <v>963</v>
      </c>
      <c r="E106" s="22" t="s">
        <v>964</v>
      </c>
      <c r="F106" s="22" t="s">
        <v>550</v>
      </c>
      <c r="G106" s="22" t="s">
        <v>80</v>
      </c>
      <c r="H106" s="22" t="s">
        <v>965</v>
      </c>
      <c r="I106" s="22" t="s">
        <v>151</v>
      </c>
      <c r="J106" s="22" t="s">
        <v>501</v>
      </c>
    </row>
    <row r="107" customFormat="false" ht="68.25" hidden="false" customHeight="true" outlineLevel="0" collapsed="false">
      <c r="A107" s="22" t="s">
        <v>369</v>
      </c>
      <c r="B107" s="22" t="s">
        <v>966</v>
      </c>
      <c r="C107" s="22" t="s">
        <v>967</v>
      </c>
      <c r="D107" s="22" t="s">
        <v>968</v>
      </c>
      <c r="E107" s="22" t="s">
        <v>969</v>
      </c>
      <c r="F107" s="22" t="s">
        <v>544</v>
      </c>
      <c r="G107" s="22" t="s">
        <v>151</v>
      </c>
      <c r="H107" s="22" t="s">
        <v>970</v>
      </c>
      <c r="I107" s="22" t="s">
        <v>151</v>
      </c>
      <c r="J107" s="22" t="s">
        <v>501</v>
      </c>
    </row>
    <row r="108" customFormat="false" ht="57" hidden="false" customHeight="true" outlineLevel="0" collapsed="false">
      <c r="A108" s="22" t="s">
        <v>369</v>
      </c>
      <c r="B108" s="22" t="s">
        <v>587</v>
      </c>
      <c r="C108" s="22" t="s">
        <v>971</v>
      </c>
      <c r="D108" s="22" t="s">
        <v>972</v>
      </c>
      <c r="E108" s="22" t="s">
        <v>973</v>
      </c>
      <c r="F108" s="22" t="s">
        <v>544</v>
      </c>
      <c r="G108" s="22" t="s">
        <v>80</v>
      </c>
      <c r="H108" s="22" t="s">
        <v>974</v>
      </c>
      <c r="I108" s="22" t="s">
        <v>151</v>
      </c>
      <c r="J108" s="22" t="s">
        <v>501</v>
      </c>
    </row>
    <row r="109" customFormat="false" ht="34.5" hidden="false" customHeight="true" outlineLevel="0" collapsed="false">
      <c r="A109" s="22" t="s">
        <v>369</v>
      </c>
      <c r="B109" s="22" t="s">
        <v>975</v>
      </c>
      <c r="C109" s="22" t="s">
        <v>976</v>
      </c>
      <c r="D109" s="22" t="s">
        <v>977</v>
      </c>
      <c r="E109" s="22" t="s">
        <v>978</v>
      </c>
      <c r="F109" s="22" t="s">
        <v>538</v>
      </c>
      <c r="G109" s="22" t="s">
        <v>151</v>
      </c>
      <c r="H109" s="22" t="s">
        <v>979</v>
      </c>
      <c r="I109" s="22" t="s">
        <v>151</v>
      </c>
      <c r="J109" s="22" t="s">
        <v>501</v>
      </c>
    </row>
    <row r="110" customFormat="false" ht="45.75" hidden="false" customHeight="true" outlineLevel="0" collapsed="false">
      <c r="A110" s="22" t="s">
        <v>379</v>
      </c>
      <c r="B110" s="22" t="s">
        <v>980</v>
      </c>
      <c r="C110" s="22" t="s">
        <v>981</v>
      </c>
      <c r="D110" s="22" t="s">
        <v>982</v>
      </c>
      <c r="E110" s="22" t="s">
        <v>983</v>
      </c>
      <c r="F110" s="22" t="s">
        <v>516</v>
      </c>
      <c r="G110" s="22" t="s">
        <v>80</v>
      </c>
      <c r="H110" s="22" t="s">
        <v>984</v>
      </c>
      <c r="I110" s="22" t="s">
        <v>151</v>
      </c>
      <c r="J110" s="22" t="s">
        <v>501</v>
      </c>
    </row>
    <row r="111" customFormat="false" ht="45.75" hidden="false" customHeight="true" outlineLevel="0" collapsed="false">
      <c r="A111" s="22" t="s">
        <v>379</v>
      </c>
      <c r="B111" s="22" t="s">
        <v>985</v>
      </c>
      <c r="C111" s="22" t="s">
        <v>986</v>
      </c>
      <c r="D111" s="22" t="s">
        <v>987</v>
      </c>
      <c r="E111" s="22" t="s">
        <v>988</v>
      </c>
      <c r="F111" s="22" t="s">
        <v>544</v>
      </c>
      <c r="G111" s="22" t="s">
        <v>80</v>
      </c>
      <c r="H111" s="22" t="s">
        <v>989</v>
      </c>
      <c r="I111" s="22" t="s">
        <v>151</v>
      </c>
      <c r="J111" s="22" t="s">
        <v>501</v>
      </c>
    </row>
    <row r="112" customFormat="false" ht="34.5" hidden="false" customHeight="true" outlineLevel="0" collapsed="false">
      <c r="A112" s="22" t="s">
        <v>379</v>
      </c>
      <c r="B112" s="22" t="s">
        <v>990</v>
      </c>
      <c r="C112" s="22" t="s">
        <v>991</v>
      </c>
      <c r="D112" s="22" t="s">
        <v>992</v>
      </c>
      <c r="E112" s="22" t="s">
        <v>993</v>
      </c>
      <c r="F112" s="22" t="s">
        <v>544</v>
      </c>
      <c r="G112" s="22" t="s">
        <v>80</v>
      </c>
      <c r="H112" s="22" t="s">
        <v>994</v>
      </c>
      <c r="I112" s="22" t="s">
        <v>151</v>
      </c>
      <c r="J112" s="22" t="s">
        <v>501</v>
      </c>
    </row>
    <row r="113" customFormat="false" ht="79.5" hidden="false" customHeight="true" outlineLevel="0" collapsed="false">
      <c r="A113" s="22" t="s">
        <v>379</v>
      </c>
      <c r="B113" s="22" t="s">
        <v>980</v>
      </c>
      <c r="C113" s="22" t="s">
        <v>995</v>
      </c>
      <c r="D113" s="22" t="s">
        <v>996</v>
      </c>
      <c r="E113" s="22" t="s">
        <v>997</v>
      </c>
      <c r="F113" s="22" t="s">
        <v>516</v>
      </c>
      <c r="G113" s="22" t="s">
        <v>80</v>
      </c>
      <c r="H113" s="22" t="s">
        <v>998</v>
      </c>
      <c r="I113" s="22" t="s">
        <v>151</v>
      </c>
      <c r="J113" s="22" t="s">
        <v>501</v>
      </c>
    </row>
    <row r="114" customFormat="false" ht="79.5" hidden="false" customHeight="true" outlineLevel="0" collapsed="false">
      <c r="A114" s="22" t="s">
        <v>389</v>
      </c>
      <c r="B114" s="22" t="s">
        <v>999</v>
      </c>
      <c r="C114" s="22" t="s">
        <v>1000</v>
      </c>
      <c r="D114" s="22" t="s">
        <v>1001</v>
      </c>
      <c r="E114" s="22" t="s">
        <v>1002</v>
      </c>
      <c r="F114" s="22" t="s">
        <v>550</v>
      </c>
      <c r="G114" s="22" t="s">
        <v>80</v>
      </c>
      <c r="H114" s="22" t="s">
        <v>1003</v>
      </c>
      <c r="I114" s="22" t="s">
        <v>151</v>
      </c>
      <c r="J114" s="22" t="s">
        <v>501</v>
      </c>
    </row>
    <row r="115" customFormat="false" ht="57" hidden="false" customHeight="true" outlineLevel="0" collapsed="false">
      <c r="A115" s="22" t="s">
        <v>389</v>
      </c>
      <c r="B115" s="22" t="s">
        <v>1004</v>
      </c>
      <c r="C115" s="22" t="s">
        <v>1005</v>
      </c>
      <c r="D115" s="22" t="s">
        <v>1006</v>
      </c>
      <c r="E115" s="22" t="s">
        <v>1007</v>
      </c>
      <c r="F115" s="22" t="s">
        <v>538</v>
      </c>
      <c r="G115" s="22" t="s">
        <v>151</v>
      </c>
      <c r="H115" s="22" t="s">
        <v>1008</v>
      </c>
      <c r="I115" s="22" t="s">
        <v>151</v>
      </c>
      <c r="J115" s="22" t="s">
        <v>501</v>
      </c>
    </row>
    <row r="116" customFormat="false" ht="45.75" hidden="false" customHeight="true" outlineLevel="0" collapsed="false">
      <c r="A116" s="22" t="s">
        <v>389</v>
      </c>
      <c r="B116" s="22" t="s">
        <v>1009</v>
      </c>
      <c r="C116" s="22" t="s">
        <v>1010</v>
      </c>
      <c r="D116" s="22" t="s">
        <v>1011</v>
      </c>
      <c r="E116" s="22" t="s">
        <v>1012</v>
      </c>
      <c r="F116" s="22" t="s">
        <v>544</v>
      </c>
      <c r="G116" s="22" t="s">
        <v>80</v>
      </c>
      <c r="H116" s="22" t="s">
        <v>1013</v>
      </c>
      <c r="I116" s="22" t="s">
        <v>151</v>
      </c>
      <c r="J116" s="22" t="s">
        <v>501</v>
      </c>
    </row>
    <row r="117" customFormat="false" ht="45.75" hidden="false" customHeight="true" outlineLevel="0" collapsed="false">
      <c r="A117" s="22" t="s">
        <v>399</v>
      </c>
      <c r="B117" s="22" t="s">
        <v>1014</v>
      </c>
      <c r="C117" s="22" t="s">
        <v>1015</v>
      </c>
      <c r="D117" s="22" t="s">
        <v>1016</v>
      </c>
      <c r="E117" s="22" t="s">
        <v>1017</v>
      </c>
      <c r="F117" s="22" t="s">
        <v>516</v>
      </c>
      <c r="G117" s="22" t="s">
        <v>80</v>
      </c>
      <c r="H117" s="22" t="s">
        <v>1018</v>
      </c>
      <c r="I117" s="22" t="s">
        <v>151</v>
      </c>
      <c r="J117" s="22" t="s">
        <v>501</v>
      </c>
    </row>
    <row r="118" customFormat="false" ht="34.5" hidden="false" customHeight="true" outlineLevel="0" collapsed="false">
      <c r="A118" s="22" t="s">
        <v>399</v>
      </c>
      <c r="B118" s="22" t="s">
        <v>990</v>
      </c>
      <c r="C118" s="22" t="s">
        <v>991</v>
      </c>
      <c r="D118" s="22" t="s">
        <v>992</v>
      </c>
      <c r="E118" s="22" t="s">
        <v>993</v>
      </c>
      <c r="F118" s="22" t="s">
        <v>544</v>
      </c>
      <c r="G118" s="22" t="s">
        <v>80</v>
      </c>
      <c r="H118" s="22" t="s">
        <v>994</v>
      </c>
      <c r="I118" s="22" t="s">
        <v>151</v>
      </c>
      <c r="J118" s="22" t="s">
        <v>501</v>
      </c>
    </row>
    <row r="119" customFormat="false" ht="68.25" hidden="false" customHeight="true" outlineLevel="0" collapsed="false">
      <c r="A119" s="22" t="s">
        <v>399</v>
      </c>
      <c r="B119" s="22" t="s">
        <v>1019</v>
      </c>
      <c r="C119" s="22" t="s">
        <v>1020</v>
      </c>
      <c r="D119" s="22" t="s">
        <v>1021</v>
      </c>
      <c r="E119" s="22" t="s">
        <v>1022</v>
      </c>
      <c r="F119" s="22" t="s">
        <v>528</v>
      </c>
      <c r="G119" s="22" t="s">
        <v>80</v>
      </c>
      <c r="H119" s="22" t="s">
        <v>1023</v>
      </c>
      <c r="I119" s="22" t="s">
        <v>151</v>
      </c>
      <c r="J119" s="22" t="s">
        <v>501</v>
      </c>
    </row>
    <row r="120" customFormat="false" ht="34.5" hidden="false" customHeight="true" outlineLevel="0" collapsed="false">
      <c r="A120" s="22" t="s">
        <v>399</v>
      </c>
      <c r="B120" s="22" t="s">
        <v>1024</v>
      </c>
      <c r="C120" s="22" t="s">
        <v>1025</v>
      </c>
      <c r="D120" s="22" t="s">
        <v>1026</v>
      </c>
      <c r="E120" s="22" t="s">
        <v>1027</v>
      </c>
      <c r="F120" s="22" t="s">
        <v>544</v>
      </c>
      <c r="G120" s="22" t="s">
        <v>151</v>
      </c>
      <c r="H120" s="22" t="s">
        <v>1028</v>
      </c>
      <c r="I120" s="22" t="s">
        <v>151</v>
      </c>
      <c r="J120" s="22" t="s">
        <v>501</v>
      </c>
    </row>
    <row r="121" customFormat="false" ht="34.5" hidden="false" customHeight="true" outlineLevel="0" collapsed="false">
      <c r="A121" s="22" t="s">
        <v>399</v>
      </c>
      <c r="B121" s="22" t="s">
        <v>1004</v>
      </c>
      <c r="C121" s="22" t="s">
        <v>1005</v>
      </c>
      <c r="D121" s="22" t="s">
        <v>1006</v>
      </c>
      <c r="E121" s="22" t="s">
        <v>1007</v>
      </c>
      <c r="F121" s="22" t="s">
        <v>538</v>
      </c>
      <c r="G121" s="22" t="s">
        <v>151</v>
      </c>
      <c r="H121" s="22" t="s">
        <v>1029</v>
      </c>
      <c r="I121" s="22" t="s">
        <v>151</v>
      </c>
      <c r="J121" s="22" t="s">
        <v>501</v>
      </c>
    </row>
    <row r="122" customFormat="false" ht="57" hidden="false" customHeight="true" outlineLevel="0" collapsed="false">
      <c r="A122" s="22" t="s">
        <v>399</v>
      </c>
      <c r="B122" s="22" t="s">
        <v>524</v>
      </c>
      <c r="C122" s="22" t="s">
        <v>1030</v>
      </c>
      <c r="D122" s="22" t="s">
        <v>526</v>
      </c>
      <c r="E122" s="22" t="s">
        <v>527</v>
      </c>
      <c r="F122" s="22" t="s">
        <v>528</v>
      </c>
      <c r="G122" s="22" t="s">
        <v>80</v>
      </c>
      <c r="H122" s="22" t="s">
        <v>529</v>
      </c>
      <c r="I122" s="22" t="s">
        <v>151</v>
      </c>
      <c r="J122" s="22" t="s">
        <v>501</v>
      </c>
    </row>
    <row r="123" customFormat="false" ht="34.5" hidden="false" customHeight="true" outlineLevel="0" collapsed="false">
      <c r="A123" s="22" t="s">
        <v>409</v>
      </c>
      <c r="B123" s="22" t="s">
        <v>1031</v>
      </c>
      <c r="C123" s="22" t="s">
        <v>1032</v>
      </c>
      <c r="D123" s="22" t="s">
        <v>1033</v>
      </c>
      <c r="E123" s="22"/>
      <c r="F123" s="22" t="s">
        <v>550</v>
      </c>
      <c r="G123" s="22" t="s">
        <v>151</v>
      </c>
      <c r="H123" s="22" t="s">
        <v>1034</v>
      </c>
      <c r="I123" s="22" t="s">
        <v>151</v>
      </c>
      <c r="J123" s="22" t="s">
        <v>501</v>
      </c>
    </row>
    <row r="124" customFormat="false" ht="34.5" hidden="false" customHeight="true" outlineLevel="0" collapsed="false">
      <c r="A124" s="22" t="s">
        <v>409</v>
      </c>
      <c r="B124" s="22" t="s">
        <v>587</v>
      </c>
      <c r="C124" s="22" t="s">
        <v>883</v>
      </c>
      <c r="D124" s="22" t="s">
        <v>884</v>
      </c>
      <c r="E124" s="22" t="s">
        <v>687</v>
      </c>
      <c r="F124" s="22" t="s">
        <v>544</v>
      </c>
      <c r="G124" s="22" t="s">
        <v>80</v>
      </c>
      <c r="H124" s="22" t="s">
        <v>885</v>
      </c>
      <c r="I124" s="22" t="s">
        <v>151</v>
      </c>
      <c r="J124" s="22" t="s">
        <v>501</v>
      </c>
    </row>
    <row r="125" customFormat="false" ht="68.25" hidden="false" customHeight="true" outlineLevel="0" collapsed="false">
      <c r="A125" s="22" t="s">
        <v>409</v>
      </c>
      <c r="B125" s="22" t="s">
        <v>1035</v>
      </c>
      <c r="C125" s="22" t="s">
        <v>1036</v>
      </c>
      <c r="D125" s="22" t="s">
        <v>1037</v>
      </c>
      <c r="E125" s="22" t="s">
        <v>1038</v>
      </c>
      <c r="F125" s="22" t="s">
        <v>538</v>
      </c>
      <c r="G125" s="22" t="s">
        <v>151</v>
      </c>
      <c r="H125" s="22" t="s">
        <v>1039</v>
      </c>
      <c r="I125" s="22" t="s">
        <v>151</v>
      </c>
      <c r="J125" s="22" t="s">
        <v>501</v>
      </c>
    </row>
    <row r="126" customFormat="false" ht="68.25" hidden="false" customHeight="true" outlineLevel="0" collapsed="false">
      <c r="A126" s="22" t="s">
        <v>419</v>
      </c>
      <c r="B126" s="22" t="s">
        <v>980</v>
      </c>
      <c r="C126" s="22" t="s">
        <v>1040</v>
      </c>
      <c r="D126" s="22" t="s">
        <v>1041</v>
      </c>
      <c r="E126" s="22" t="s">
        <v>1042</v>
      </c>
      <c r="F126" s="22" t="s">
        <v>516</v>
      </c>
      <c r="G126" s="22" t="s">
        <v>80</v>
      </c>
      <c r="H126" s="22" t="s">
        <v>1043</v>
      </c>
      <c r="I126" s="22" t="s">
        <v>151</v>
      </c>
      <c r="J126" s="22" t="s">
        <v>501</v>
      </c>
    </row>
    <row r="127" customFormat="false" ht="68.25" hidden="false" customHeight="true" outlineLevel="0" collapsed="false">
      <c r="A127" s="22" t="s">
        <v>419</v>
      </c>
      <c r="B127" s="22" t="s">
        <v>1044</v>
      </c>
      <c r="C127" s="22" t="s">
        <v>1045</v>
      </c>
      <c r="D127" s="22" t="s">
        <v>1046</v>
      </c>
      <c r="E127" s="22" t="s">
        <v>1042</v>
      </c>
      <c r="F127" s="22" t="s">
        <v>528</v>
      </c>
      <c r="G127" s="22" t="s">
        <v>80</v>
      </c>
      <c r="H127" s="22" t="s">
        <v>1047</v>
      </c>
      <c r="I127" s="22" t="s">
        <v>151</v>
      </c>
      <c r="J127" s="22" t="s">
        <v>501</v>
      </c>
    </row>
    <row r="128" customFormat="false" ht="68.25" hidden="false" customHeight="true" outlineLevel="0" collapsed="false">
      <c r="A128" s="22" t="s">
        <v>419</v>
      </c>
      <c r="B128" s="22" t="s">
        <v>980</v>
      </c>
      <c r="C128" s="22" t="s">
        <v>995</v>
      </c>
      <c r="D128" s="22" t="s">
        <v>996</v>
      </c>
      <c r="E128" s="22" t="s">
        <v>997</v>
      </c>
      <c r="F128" s="22" t="s">
        <v>516</v>
      </c>
      <c r="G128" s="22" t="s">
        <v>80</v>
      </c>
      <c r="H128" s="22" t="s">
        <v>1048</v>
      </c>
      <c r="I128" s="22" t="s">
        <v>151</v>
      </c>
      <c r="J128" s="22" t="s">
        <v>501</v>
      </c>
    </row>
    <row r="129" customFormat="false" ht="34.5" hidden="false" customHeight="true" outlineLevel="0" collapsed="false">
      <c r="A129" s="22" t="s">
        <v>419</v>
      </c>
      <c r="B129" s="22" t="s">
        <v>990</v>
      </c>
      <c r="C129" s="22" t="s">
        <v>1049</v>
      </c>
      <c r="D129" s="22" t="s">
        <v>1050</v>
      </c>
      <c r="E129" s="22" t="s">
        <v>1051</v>
      </c>
      <c r="F129" s="22" t="s">
        <v>544</v>
      </c>
      <c r="G129" s="22" t="s">
        <v>80</v>
      </c>
      <c r="H129" s="22" t="s">
        <v>1052</v>
      </c>
      <c r="I129" s="22" t="s">
        <v>151</v>
      </c>
      <c r="J129" s="22" t="s">
        <v>501</v>
      </c>
    </row>
    <row r="130" customFormat="false" ht="57" hidden="false" customHeight="true" outlineLevel="0" collapsed="false">
      <c r="A130" s="22" t="s">
        <v>419</v>
      </c>
      <c r="B130" s="22" t="s">
        <v>1019</v>
      </c>
      <c r="C130" s="22" t="s">
        <v>1020</v>
      </c>
      <c r="D130" s="22" t="s">
        <v>1021</v>
      </c>
      <c r="E130" s="22" t="s">
        <v>1022</v>
      </c>
      <c r="F130" s="22" t="s">
        <v>528</v>
      </c>
      <c r="G130" s="22" t="s">
        <v>80</v>
      </c>
      <c r="H130" s="22" t="s">
        <v>1053</v>
      </c>
      <c r="I130" s="22" t="s">
        <v>151</v>
      </c>
      <c r="J130" s="22" t="s">
        <v>501</v>
      </c>
    </row>
    <row r="131" customFormat="false" ht="45.75" hidden="false" customHeight="true" outlineLevel="0" collapsed="false">
      <c r="A131" s="22" t="s">
        <v>429</v>
      </c>
      <c r="B131" s="22" t="s">
        <v>1054</v>
      </c>
      <c r="C131" s="22" t="s">
        <v>1055</v>
      </c>
      <c r="D131" s="22" t="s">
        <v>1056</v>
      </c>
      <c r="E131" s="22" t="s">
        <v>1057</v>
      </c>
      <c r="F131" s="22" t="s">
        <v>499</v>
      </c>
      <c r="G131" s="22" t="s">
        <v>80</v>
      </c>
      <c r="H131" s="22" t="s">
        <v>1058</v>
      </c>
      <c r="I131" s="22" t="s">
        <v>151</v>
      </c>
      <c r="J131" s="22" t="s">
        <v>501</v>
      </c>
    </row>
    <row r="132" customFormat="false" ht="79.5" hidden="false" customHeight="true" outlineLevel="0" collapsed="false">
      <c r="A132" s="22" t="s">
        <v>429</v>
      </c>
      <c r="B132" s="22" t="s">
        <v>1059</v>
      </c>
      <c r="C132" s="22" t="s">
        <v>1060</v>
      </c>
      <c r="D132" s="22" t="s">
        <v>1061</v>
      </c>
      <c r="E132" s="22" t="s">
        <v>1062</v>
      </c>
      <c r="F132" s="22" t="s">
        <v>499</v>
      </c>
      <c r="G132" s="22" t="s">
        <v>80</v>
      </c>
      <c r="H132" s="22" t="s">
        <v>1063</v>
      </c>
      <c r="I132" s="22" t="s">
        <v>151</v>
      </c>
      <c r="J132" s="22" t="s">
        <v>501</v>
      </c>
    </row>
    <row r="133" customFormat="false" ht="57" hidden="false" customHeight="true" outlineLevel="0" collapsed="false">
      <c r="A133" s="22" t="s">
        <v>429</v>
      </c>
      <c r="B133" s="22" t="s">
        <v>1064</v>
      </c>
      <c r="C133" s="22" t="s">
        <v>1065</v>
      </c>
      <c r="D133" s="22" t="s">
        <v>1066</v>
      </c>
      <c r="E133" s="22" t="s">
        <v>1067</v>
      </c>
      <c r="F133" s="22" t="s">
        <v>499</v>
      </c>
      <c r="G133" s="22" t="s">
        <v>80</v>
      </c>
      <c r="H133" s="22" t="s">
        <v>1068</v>
      </c>
      <c r="I133" s="22" t="s">
        <v>151</v>
      </c>
      <c r="J133" s="22" t="s">
        <v>501</v>
      </c>
    </row>
    <row r="134" customFormat="false" ht="23.25" hidden="false" customHeight="true" outlineLevel="0" collapsed="false">
      <c r="A134" s="22" t="s">
        <v>429</v>
      </c>
      <c r="B134" s="22" t="s">
        <v>1069</v>
      </c>
      <c r="C134" s="22" t="s">
        <v>1070</v>
      </c>
      <c r="D134" s="22" t="s">
        <v>1071</v>
      </c>
      <c r="E134" s="22" t="s">
        <v>845</v>
      </c>
      <c r="F134" s="22" t="s">
        <v>528</v>
      </c>
      <c r="G134" s="22" t="s">
        <v>80</v>
      </c>
      <c r="H134" s="22" t="s">
        <v>1072</v>
      </c>
      <c r="I134" s="22" t="s">
        <v>151</v>
      </c>
      <c r="J134" s="22" t="s">
        <v>501</v>
      </c>
    </row>
    <row r="135" customFormat="false" ht="45.75" hidden="false" customHeight="true" outlineLevel="0" collapsed="false">
      <c r="A135" s="22" t="s">
        <v>429</v>
      </c>
      <c r="B135" s="22" t="s">
        <v>1073</v>
      </c>
      <c r="C135" s="22" t="s">
        <v>1074</v>
      </c>
      <c r="D135" s="22" t="s">
        <v>1075</v>
      </c>
      <c r="E135" s="22"/>
      <c r="F135" s="22" t="s">
        <v>538</v>
      </c>
      <c r="G135" s="22" t="s">
        <v>151</v>
      </c>
      <c r="H135" s="22" t="s">
        <v>1076</v>
      </c>
      <c r="I135" s="22" t="s">
        <v>151</v>
      </c>
      <c r="J135" s="22" t="s">
        <v>501</v>
      </c>
    </row>
    <row r="136" customFormat="false" ht="124.5" hidden="false" customHeight="true" outlineLevel="0" collapsed="false">
      <c r="A136" s="22" t="s">
        <v>439</v>
      </c>
      <c r="B136" s="22" t="s">
        <v>1077</v>
      </c>
      <c r="C136" s="22" t="s">
        <v>1078</v>
      </c>
      <c r="D136" s="22" t="s">
        <v>1079</v>
      </c>
      <c r="E136" s="22" t="s">
        <v>1080</v>
      </c>
      <c r="F136" s="22" t="s">
        <v>499</v>
      </c>
      <c r="G136" s="22" t="s">
        <v>80</v>
      </c>
      <c r="H136" s="22" t="s">
        <v>1081</v>
      </c>
      <c r="I136" s="22" t="s">
        <v>151</v>
      </c>
      <c r="J136" s="22" t="s">
        <v>501</v>
      </c>
    </row>
    <row r="137" customFormat="false" ht="45.75" hidden="false" customHeight="true" outlineLevel="0" collapsed="false">
      <c r="A137" s="22" t="s">
        <v>439</v>
      </c>
      <c r="B137" s="22" t="s">
        <v>1082</v>
      </c>
      <c r="C137" s="22" t="s">
        <v>1083</v>
      </c>
      <c r="D137" s="22" t="s">
        <v>1084</v>
      </c>
      <c r="E137" s="22" t="s">
        <v>1085</v>
      </c>
      <c r="F137" s="22" t="s">
        <v>499</v>
      </c>
      <c r="G137" s="22" t="s">
        <v>80</v>
      </c>
      <c r="H137" s="22" t="s">
        <v>1086</v>
      </c>
      <c r="I137" s="22" t="s">
        <v>151</v>
      </c>
      <c r="J137" s="22" t="s">
        <v>501</v>
      </c>
    </row>
    <row r="138" customFormat="false" ht="45.75" hidden="false" customHeight="true" outlineLevel="0" collapsed="false">
      <c r="A138" s="22" t="s">
        <v>439</v>
      </c>
      <c r="B138" s="22" t="s">
        <v>1087</v>
      </c>
      <c r="C138" s="22" t="s">
        <v>1088</v>
      </c>
      <c r="D138" s="22" t="s">
        <v>1089</v>
      </c>
      <c r="E138" s="22" t="s">
        <v>1090</v>
      </c>
      <c r="F138" s="22" t="s">
        <v>499</v>
      </c>
      <c r="G138" s="22" t="s">
        <v>80</v>
      </c>
      <c r="H138" s="22" t="s">
        <v>1091</v>
      </c>
      <c r="I138" s="22" t="s">
        <v>151</v>
      </c>
      <c r="J138" s="22" t="s">
        <v>501</v>
      </c>
    </row>
    <row r="139" customFormat="false" ht="57" hidden="false" customHeight="true" outlineLevel="0" collapsed="false">
      <c r="A139" s="22" t="s">
        <v>439</v>
      </c>
      <c r="B139" s="22" t="s">
        <v>1054</v>
      </c>
      <c r="C139" s="22" t="s">
        <v>1055</v>
      </c>
      <c r="D139" s="22" t="s">
        <v>1056</v>
      </c>
      <c r="E139" s="22" t="s">
        <v>1057</v>
      </c>
      <c r="F139" s="22" t="s">
        <v>499</v>
      </c>
      <c r="G139" s="22" t="s">
        <v>80</v>
      </c>
      <c r="H139" s="22" t="s">
        <v>1092</v>
      </c>
      <c r="I139" s="22" t="s">
        <v>151</v>
      </c>
      <c r="J139" s="22" t="s">
        <v>501</v>
      </c>
    </row>
    <row r="140" customFormat="false" ht="45.75" hidden="false" customHeight="true" outlineLevel="0" collapsed="false">
      <c r="A140" s="22" t="s">
        <v>439</v>
      </c>
      <c r="B140" s="22" t="s">
        <v>1093</v>
      </c>
      <c r="C140" s="22" t="s">
        <v>1094</v>
      </c>
      <c r="D140" s="22" t="s">
        <v>1095</v>
      </c>
      <c r="E140" s="22" t="s">
        <v>1096</v>
      </c>
      <c r="F140" s="22" t="s">
        <v>538</v>
      </c>
      <c r="G140" s="22" t="s">
        <v>151</v>
      </c>
      <c r="H140" s="22" t="s">
        <v>1097</v>
      </c>
      <c r="I140" s="22" t="s">
        <v>151</v>
      </c>
      <c r="J140" s="22" t="s">
        <v>501</v>
      </c>
    </row>
    <row r="141" customFormat="false" ht="90.75" hidden="false" customHeight="true" outlineLevel="0" collapsed="false">
      <c r="A141" s="22" t="s">
        <v>448</v>
      </c>
      <c r="B141" s="22" t="s">
        <v>1098</v>
      </c>
      <c r="C141" s="22" t="s">
        <v>1099</v>
      </c>
      <c r="D141" s="22" t="s">
        <v>1100</v>
      </c>
      <c r="E141" s="22" t="s">
        <v>1101</v>
      </c>
      <c r="F141" s="22" t="s">
        <v>544</v>
      </c>
      <c r="G141" s="22" t="s">
        <v>80</v>
      </c>
      <c r="H141" s="22" t="s">
        <v>1102</v>
      </c>
      <c r="I141" s="22" t="s">
        <v>151</v>
      </c>
      <c r="J141" s="22" t="s">
        <v>501</v>
      </c>
    </row>
    <row r="142" customFormat="false" ht="45.75" hidden="false" customHeight="true" outlineLevel="0" collapsed="false">
      <c r="A142" s="22" t="s">
        <v>448</v>
      </c>
      <c r="B142" s="22" t="s">
        <v>1082</v>
      </c>
      <c r="C142" s="22" t="s">
        <v>1083</v>
      </c>
      <c r="D142" s="22" t="s">
        <v>1084</v>
      </c>
      <c r="E142" s="22" t="s">
        <v>1085</v>
      </c>
      <c r="F142" s="22" t="s">
        <v>499</v>
      </c>
      <c r="G142" s="22" t="s">
        <v>80</v>
      </c>
      <c r="H142" s="22" t="s">
        <v>1103</v>
      </c>
      <c r="I142" s="22" t="s">
        <v>151</v>
      </c>
      <c r="J142" s="22" t="s">
        <v>501</v>
      </c>
    </row>
    <row r="143" customFormat="false" ht="45.75" hidden="false" customHeight="true" outlineLevel="0" collapsed="false">
      <c r="A143" s="22" t="s">
        <v>448</v>
      </c>
      <c r="B143" s="22" t="s">
        <v>1104</v>
      </c>
      <c r="C143" s="22" t="s">
        <v>1105</v>
      </c>
      <c r="D143" s="22" t="s">
        <v>1106</v>
      </c>
      <c r="E143" s="22" t="s">
        <v>1107</v>
      </c>
      <c r="F143" s="22" t="s">
        <v>544</v>
      </c>
      <c r="G143" s="22" t="s">
        <v>80</v>
      </c>
      <c r="H143" s="22" t="s">
        <v>1108</v>
      </c>
      <c r="I143" s="22" t="s">
        <v>151</v>
      </c>
      <c r="J143" s="22" t="s">
        <v>501</v>
      </c>
    </row>
    <row r="144" customFormat="false" ht="45.75" hidden="false" customHeight="true" outlineLevel="0" collapsed="false">
      <c r="A144" s="22" t="s">
        <v>448</v>
      </c>
      <c r="B144" s="22" t="s">
        <v>1109</v>
      </c>
      <c r="C144" s="22" t="s">
        <v>1110</v>
      </c>
      <c r="D144" s="22" t="s">
        <v>1111</v>
      </c>
      <c r="E144" s="22" t="s">
        <v>1112</v>
      </c>
      <c r="F144" s="22" t="s">
        <v>538</v>
      </c>
      <c r="G144" s="22" t="s">
        <v>151</v>
      </c>
      <c r="H144" s="22" t="s">
        <v>1113</v>
      </c>
      <c r="I144" s="22" t="s">
        <v>151</v>
      </c>
      <c r="J144" s="22" t="s">
        <v>501</v>
      </c>
    </row>
    <row r="145" customFormat="false" ht="45.75" hidden="false" customHeight="true" outlineLevel="0" collapsed="false">
      <c r="A145" s="22" t="s">
        <v>448</v>
      </c>
      <c r="B145" s="22" t="s">
        <v>1114</v>
      </c>
      <c r="C145" s="22" t="s">
        <v>1115</v>
      </c>
      <c r="D145" s="22" t="s">
        <v>1116</v>
      </c>
      <c r="E145" s="22" t="s">
        <v>779</v>
      </c>
      <c r="F145" s="22" t="s">
        <v>544</v>
      </c>
      <c r="G145" s="22" t="s">
        <v>80</v>
      </c>
      <c r="H145" s="22" t="s">
        <v>1117</v>
      </c>
      <c r="I145" s="22" t="s">
        <v>151</v>
      </c>
      <c r="J145" s="22" t="s">
        <v>501</v>
      </c>
    </row>
    <row r="146" customFormat="false" ht="45.75" hidden="false" customHeight="true" outlineLevel="0" collapsed="false">
      <c r="A146" s="22" t="s">
        <v>458</v>
      </c>
      <c r="B146" s="22" t="s">
        <v>1118</v>
      </c>
      <c r="C146" s="22" t="s">
        <v>1119</v>
      </c>
      <c r="D146" s="22" t="s">
        <v>1120</v>
      </c>
      <c r="E146" s="22"/>
      <c r="F146" s="22" t="s">
        <v>544</v>
      </c>
      <c r="G146" s="22" t="s">
        <v>80</v>
      </c>
      <c r="H146" s="22" t="s">
        <v>1121</v>
      </c>
      <c r="I146" s="22" t="s">
        <v>151</v>
      </c>
      <c r="J146" s="22" t="s">
        <v>501</v>
      </c>
    </row>
    <row r="147" customFormat="false" ht="34.5" hidden="false" customHeight="true" outlineLevel="0" collapsed="false">
      <c r="A147" s="22" t="s">
        <v>458</v>
      </c>
      <c r="B147" s="22" t="s">
        <v>1122</v>
      </c>
      <c r="C147" s="22" t="s">
        <v>1123</v>
      </c>
      <c r="D147" s="22" t="s">
        <v>1124</v>
      </c>
      <c r="E147" s="22" t="s">
        <v>1125</v>
      </c>
      <c r="F147" s="22" t="s">
        <v>522</v>
      </c>
      <c r="G147" s="22" t="s">
        <v>80</v>
      </c>
      <c r="H147" s="22" t="s">
        <v>1126</v>
      </c>
      <c r="I147" s="22" t="s">
        <v>151</v>
      </c>
      <c r="J147" s="22" t="s">
        <v>501</v>
      </c>
    </row>
    <row r="148" customFormat="false" ht="79.5" hidden="false" customHeight="true" outlineLevel="0" collapsed="false">
      <c r="A148" s="22" t="s">
        <v>458</v>
      </c>
      <c r="B148" s="22" t="s">
        <v>1127</v>
      </c>
      <c r="C148" s="22" t="s">
        <v>1128</v>
      </c>
      <c r="D148" s="22" t="s">
        <v>1129</v>
      </c>
      <c r="E148" s="22" t="s">
        <v>1130</v>
      </c>
      <c r="F148" s="22" t="s">
        <v>499</v>
      </c>
      <c r="G148" s="22" t="s">
        <v>80</v>
      </c>
      <c r="H148" s="22" t="s">
        <v>1131</v>
      </c>
      <c r="I148" s="22" t="s">
        <v>151</v>
      </c>
      <c r="J148" s="22" t="s">
        <v>501</v>
      </c>
    </row>
    <row r="149" customFormat="false" ht="23.25" hidden="false" customHeight="true" outlineLevel="0" collapsed="false">
      <c r="A149" s="22" t="s">
        <v>458</v>
      </c>
      <c r="B149" s="22" t="s">
        <v>1069</v>
      </c>
      <c r="C149" s="22" t="s">
        <v>1070</v>
      </c>
      <c r="D149" s="22" t="s">
        <v>1071</v>
      </c>
      <c r="E149" s="22" t="s">
        <v>845</v>
      </c>
      <c r="F149" s="22" t="s">
        <v>528</v>
      </c>
      <c r="G149" s="22" t="s">
        <v>80</v>
      </c>
      <c r="H149" s="22" t="s">
        <v>1132</v>
      </c>
      <c r="I149" s="22" t="s">
        <v>151</v>
      </c>
      <c r="J149" s="22" t="s">
        <v>501</v>
      </c>
    </row>
    <row r="150" customFormat="false" ht="57" hidden="false" customHeight="true" outlineLevel="0" collapsed="false">
      <c r="A150" s="22" t="s">
        <v>468</v>
      </c>
      <c r="B150" s="22" t="s">
        <v>1133</v>
      </c>
      <c r="C150" s="22" t="s">
        <v>1134</v>
      </c>
      <c r="D150" s="22" t="s">
        <v>1135</v>
      </c>
      <c r="E150" s="22" t="s">
        <v>1136</v>
      </c>
      <c r="F150" s="22" t="s">
        <v>499</v>
      </c>
      <c r="G150" s="22" t="s">
        <v>80</v>
      </c>
      <c r="H150" s="22" t="s">
        <v>1137</v>
      </c>
      <c r="I150" s="22" t="s">
        <v>151</v>
      </c>
      <c r="J150" s="22" t="s">
        <v>501</v>
      </c>
    </row>
    <row r="151" customFormat="false" ht="68.25" hidden="false" customHeight="true" outlineLevel="0" collapsed="false">
      <c r="A151" s="22" t="s">
        <v>468</v>
      </c>
      <c r="B151" s="22" t="s">
        <v>1054</v>
      </c>
      <c r="C151" s="22" t="s">
        <v>1055</v>
      </c>
      <c r="D151" s="22" t="s">
        <v>1056</v>
      </c>
      <c r="E151" s="22" t="s">
        <v>1057</v>
      </c>
      <c r="F151" s="22" t="s">
        <v>499</v>
      </c>
      <c r="G151" s="22" t="s">
        <v>80</v>
      </c>
      <c r="H151" s="22" t="s">
        <v>1138</v>
      </c>
      <c r="I151" s="22" t="s">
        <v>151</v>
      </c>
      <c r="J151" s="22" t="s">
        <v>501</v>
      </c>
    </row>
    <row r="152" customFormat="false" ht="45.75" hidden="false" customHeight="true" outlineLevel="0" collapsed="false">
      <c r="A152" s="22" t="s">
        <v>468</v>
      </c>
      <c r="B152" s="22" t="s">
        <v>1082</v>
      </c>
      <c r="C152" s="22" t="s">
        <v>1083</v>
      </c>
      <c r="D152" s="22" t="s">
        <v>1084</v>
      </c>
      <c r="E152" s="22" t="s">
        <v>1085</v>
      </c>
      <c r="F152" s="22" t="s">
        <v>499</v>
      </c>
      <c r="G152" s="22" t="s">
        <v>80</v>
      </c>
      <c r="H152" s="22" t="s">
        <v>1103</v>
      </c>
      <c r="I152" s="22" t="s">
        <v>151</v>
      </c>
      <c r="J152" s="22" t="s">
        <v>501</v>
      </c>
    </row>
    <row r="153" customFormat="false" ht="34.5" hidden="false" customHeight="true" outlineLevel="0" collapsed="false">
      <c r="A153" s="22" t="s">
        <v>468</v>
      </c>
      <c r="B153" s="22" t="s">
        <v>1139</v>
      </c>
      <c r="C153" s="22" t="s">
        <v>1140</v>
      </c>
      <c r="D153" s="22" t="s">
        <v>1141</v>
      </c>
      <c r="E153" s="22" t="s">
        <v>1142</v>
      </c>
      <c r="F153" s="22" t="s">
        <v>522</v>
      </c>
      <c r="G153" s="22" t="s">
        <v>80</v>
      </c>
      <c r="H153" s="22" t="s">
        <v>1143</v>
      </c>
      <c r="I153" s="22" t="s">
        <v>151</v>
      </c>
      <c r="J153" s="22" t="s">
        <v>501</v>
      </c>
    </row>
    <row r="154" customFormat="false" ht="124.5" hidden="false" customHeight="true" outlineLevel="0" collapsed="false">
      <c r="A154" s="22" t="s">
        <v>477</v>
      </c>
      <c r="B154" s="22" t="s">
        <v>1144</v>
      </c>
      <c r="C154" s="22" t="s">
        <v>787</v>
      </c>
      <c r="D154" s="22" t="s">
        <v>788</v>
      </c>
      <c r="E154" s="22" t="s">
        <v>789</v>
      </c>
      <c r="F154" s="22" t="s">
        <v>499</v>
      </c>
      <c r="G154" s="22" t="s">
        <v>80</v>
      </c>
      <c r="H154" s="22" t="s">
        <v>1145</v>
      </c>
      <c r="I154" s="22" t="s">
        <v>151</v>
      </c>
      <c r="J154" s="22" t="s">
        <v>501</v>
      </c>
    </row>
    <row r="155" customFormat="false" ht="45.75" hidden="false" customHeight="true" outlineLevel="0" collapsed="false">
      <c r="A155" s="22" t="s">
        <v>477</v>
      </c>
      <c r="B155" s="22" t="s">
        <v>1082</v>
      </c>
      <c r="C155" s="22" t="s">
        <v>1083</v>
      </c>
      <c r="D155" s="22" t="s">
        <v>1084</v>
      </c>
      <c r="E155" s="22" t="s">
        <v>1085</v>
      </c>
      <c r="F155" s="22" t="s">
        <v>499</v>
      </c>
      <c r="G155" s="22" t="s">
        <v>80</v>
      </c>
      <c r="H155" s="22" t="s">
        <v>1146</v>
      </c>
      <c r="I155" s="22" t="s">
        <v>151</v>
      </c>
      <c r="J155" s="22" t="s">
        <v>501</v>
      </c>
    </row>
    <row r="156" customFormat="false" ht="45.75" hidden="false" customHeight="true" outlineLevel="0" collapsed="false">
      <c r="A156" s="22" t="s">
        <v>477</v>
      </c>
      <c r="B156" s="22" t="s">
        <v>1054</v>
      </c>
      <c r="C156" s="22" t="s">
        <v>1055</v>
      </c>
      <c r="D156" s="22" t="s">
        <v>1056</v>
      </c>
      <c r="E156" s="22" t="s">
        <v>1057</v>
      </c>
      <c r="F156" s="22" t="s">
        <v>499</v>
      </c>
      <c r="G156" s="22" t="s">
        <v>80</v>
      </c>
      <c r="H156" s="22" t="s">
        <v>1147</v>
      </c>
      <c r="I156" s="22" t="s">
        <v>151</v>
      </c>
      <c r="J156" s="22" t="s">
        <v>501</v>
      </c>
    </row>
    <row r="157" customFormat="false" ht="45.75" hidden="false" customHeight="true" outlineLevel="0" collapsed="false">
      <c r="A157" s="22" t="s">
        <v>477</v>
      </c>
      <c r="B157" s="22" t="s">
        <v>1148</v>
      </c>
      <c r="C157" s="22" t="s">
        <v>1149</v>
      </c>
      <c r="D157" s="22" t="s">
        <v>1150</v>
      </c>
      <c r="E157" s="22" t="s">
        <v>1151</v>
      </c>
      <c r="F157" s="22" t="s">
        <v>528</v>
      </c>
      <c r="G157" s="22" t="s">
        <v>80</v>
      </c>
      <c r="H157" s="22" t="s">
        <v>1152</v>
      </c>
      <c r="I157" s="22" t="s">
        <v>151</v>
      </c>
      <c r="J157" s="22" t="s">
        <v>501</v>
      </c>
    </row>
    <row r="158" customFormat="false" ht="15" hidden="false" customHeight="false" outlineLevel="0" collapsed="false">
      <c r="A158" s="24"/>
      <c r="B158" s="24"/>
      <c r="C158" s="24"/>
      <c r="D158" s="24"/>
      <c r="E158" s="24"/>
      <c r="F158" s="24"/>
      <c r="G158" s="24"/>
      <c r="H158" s="24"/>
      <c r="I158" s="24"/>
      <c r="J158" s="24"/>
    </row>
    <row r="159" customFormat="false" ht="15" hidden="false" customHeight="false" outlineLevel="0" collapsed="false">
      <c r="A159" s="24"/>
      <c r="B159" s="24"/>
      <c r="C159" s="24"/>
      <c r="D159" s="24"/>
      <c r="E159" s="24"/>
      <c r="F159" s="24"/>
      <c r="G159" s="24"/>
      <c r="H159" s="24"/>
      <c r="I159" s="24"/>
      <c r="J159" s="24"/>
    </row>
    <row r="160" customFormat="false" ht="15" hidden="false" customHeight="false" outlineLevel="0" collapsed="false">
      <c r="A160" s="24"/>
      <c r="B160" s="24"/>
      <c r="C160" s="24"/>
      <c r="D160" s="24"/>
      <c r="E160" s="24"/>
      <c r="F160" s="24"/>
      <c r="G160" s="24"/>
      <c r="H160" s="24"/>
      <c r="I160" s="24"/>
      <c r="J160" s="24"/>
    </row>
    <row r="161" customFormat="false" ht="15" hidden="false" customHeight="false" outlineLevel="0" collapsed="false">
      <c r="A161" s="24"/>
      <c r="B161" s="24"/>
      <c r="C161" s="24"/>
      <c r="D161" s="24"/>
      <c r="E161" s="24"/>
      <c r="F161" s="24"/>
      <c r="G161" s="24"/>
      <c r="H161" s="24"/>
      <c r="I161" s="24"/>
      <c r="J161" s="24"/>
    </row>
    <row r="162" customFormat="false" ht="15" hidden="false" customHeight="false" outlineLevel="0" collapsed="false">
      <c r="A162" s="24"/>
      <c r="B162" s="24"/>
      <c r="C162" s="24"/>
      <c r="D162" s="24"/>
      <c r="E162" s="24"/>
      <c r="F162" s="24"/>
      <c r="G162" s="24"/>
      <c r="H162" s="24"/>
      <c r="I162" s="24"/>
      <c r="J162" s="24"/>
    </row>
    <row r="163" customFormat="false" ht="15" hidden="false" customHeight="false" outlineLevel="0" collapsed="false">
      <c r="A163" s="24"/>
      <c r="B163" s="24"/>
      <c r="C163" s="24"/>
      <c r="D163" s="24"/>
      <c r="E163" s="24"/>
      <c r="F163" s="24"/>
      <c r="G163" s="24"/>
      <c r="H163" s="24"/>
      <c r="I163" s="24"/>
      <c r="J163" s="24"/>
    </row>
    <row r="164" customFormat="false" ht="15" hidden="false" customHeight="false" outlineLevel="0" collapsed="false">
      <c r="A164" s="24"/>
      <c r="B164" s="24"/>
      <c r="C164" s="24"/>
      <c r="D164" s="24"/>
      <c r="E164" s="24"/>
      <c r="F164" s="24"/>
      <c r="G164" s="24"/>
      <c r="H164" s="24"/>
      <c r="I164" s="24"/>
      <c r="J164" s="24"/>
    </row>
    <row r="165" customFormat="false" ht="15" hidden="false" customHeight="false" outlineLevel="0" collapsed="false">
      <c r="A165" s="24"/>
      <c r="B165" s="24"/>
      <c r="C165" s="24"/>
      <c r="D165" s="24"/>
      <c r="E165" s="24"/>
      <c r="F165" s="24"/>
      <c r="G165" s="24"/>
      <c r="H165" s="24"/>
      <c r="I165" s="24"/>
      <c r="J165" s="24"/>
    </row>
    <row r="166" customFormat="false" ht="15" hidden="false" customHeight="false" outlineLevel="0" collapsed="false">
      <c r="A166" s="24"/>
      <c r="B166" s="24"/>
      <c r="C166" s="24"/>
      <c r="D166" s="24"/>
      <c r="E166" s="24"/>
      <c r="F166" s="24"/>
      <c r="G166" s="24"/>
      <c r="H166" s="24"/>
      <c r="I166" s="24"/>
      <c r="J166" s="24"/>
    </row>
    <row r="167" customFormat="false" ht="15" hidden="false" customHeight="false" outlineLevel="0" collapsed="false">
      <c r="A167" s="24"/>
      <c r="B167" s="24"/>
      <c r="C167" s="24"/>
      <c r="D167" s="24"/>
      <c r="E167" s="24"/>
      <c r="F167" s="24"/>
      <c r="G167" s="24"/>
      <c r="H167" s="24"/>
      <c r="I167" s="24"/>
      <c r="J167" s="24"/>
    </row>
    <row r="168" customFormat="false" ht="15" hidden="false" customHeight="false" outlineLevel="0" collapsed="false">
      <c r="A168" s="24"/>
      <c r="B168" s="24"/>
      <c r="C168" s="24"/>
      <c r="D168" s="24"/>
      <c r="E168" s="24"/>
      <c r="F168" s="24"/>
      <c r="G168" s="24"/>
      <c r="H168" s="24"/>
      <c r="I168" s="24"/>
      <c r="J168" s="24"/>
    </row>
    <row r="169" customFormat="false" ht="15" hidden="false" customHeight="false" outlineLevel="0" collapsed="false">
      <c r="A169" s="24"/>
      <c r="B169" s="24"/>
      <c r="C169" s="24"/>
      <c r="D169" s="24"/>
      <c r="E169" s="24"/>
      <c r="F169" s="24"/>
      <c r="G169" s="24"/>
      <c r="H169" s="24"/>
      <c r="I169" s="24"/>
      <c r="J169" s="24"/>
    </row>
    <row r="170" customFormat="false" ht="15" hidden="false" customHeight="false" outlineLevel="0" collapsed="false">
      <c r="A170" s="24"/>
      <c r="B170" s="24"/>
      <c r="C170" s="24"/>
      <c r="D170" s="24"/>
      <c r="E170" s="24"/>
      <c r="F170" s="24"/>
      <c r="G170" s="24"/>
      <c r="H170" s="24"/>
      <c r="I170" s="24"/>
      <c r="J170" s="24"/>
    </row>
    <row r="171" customFormat="false" ht="15" hidden="false" customHeight="false" outlineLevel="0" collapsed="false">
      <c r="A171" s="24"/>
      <c r="B171" s="24"/>
      <c r="C171" s="24"/>
      <c r="D171" s="24"/>
      <c r="E171" s="24"/>
      <c r="F171" s="24"/>
      <c r="G171" s="24"/>
      <c r="H171" s="24"/>
      <c r="I171" s="24"/>
      <c r="J171" s="24"/>
    </row>
    <row r="172" customFormat="false" ht="15" hidden="false" customHeight="false" outlineLevel="0" collapsed="false">
      <c r="A172" s="24"/>
      <c r="B172" s="24"/>
      <c r="C172" s="24"/>
      <c r="D172" s="24"/>
      <c r="E172" s="24"/>
      <c r="F172" s="24"/>
      <c r="G172" s="24"/>
      <c r="H172" s="24"/>
      <c r="I172" s="24"/>
      <c r="J172" s="24"/>
    </row>
    <row r="173" customFormat="false" ht="15" hidden="false" customHeight="false" outlineLevel="0" collapsed="false">
      <c r="A173" s="24"/>
      <c r="B173" s="24"/>
      <c r="C173" s="24"/>
      <c r="D173" s="24"/>
      <c r="E173" s="24"/>
      <c r="F173" s="24"/>
      <c r="G173" s="24"/>
      <c r="H173" s="24"/>
      <c r="I173" s="24"/>
      <c r="J173" s="24"/>
    </row>
    <row r="174" customFormat="false" ht="15" hidden="false" customHeight="false" outlineLevel="0" collapsed="false">
      <c r="A174" s="24"/>
      <c r="B174" s="24"/>
      <c r="C174" s="24"/>
      <c r="D174" s="24"/>
      <c r="E174" s="24"/>
      <c r="F174" s="24"/>
      <c r="G174" s="24"/>
      <c r="H174" s="24"/>
      <c r="I174" s="24"/>
      <c r="J174" s="24"/>
    </row>
    <row r="175" customFormat="false" ht="15" hidden="false" customHeight="false" outlineLevel="0" collapsed="false">
      <c r="A175" s="24"/>
      <c r="B175" s="24"/>
      <c r="C175" s="24"/>
      <c r="D175" s="24"/>
      <c r="E175" s="24"/>
      <c r="F175" s="24"/>
      <c r="G175" s="24"/>
      <c r="H175" s="24"/>
      <c r="I175" s="24"/>
      <c r="J175" s="24"/>
    </row>
    <row r="176" customFormat="false" ht="15" hidden="false" customHeight="false" outlineLevel="0" collapsed="false">
      <c r="A176" s="24"/>
      <c r="B176" s="24"/>
      <c r="C176" s="24"/>
      <c r="D176" s="24"/>
      <c r="E176" s="24"/>
      <c r="F176" s="24"/>
      <c r="G176" s="24"/>
      <c r="H176" s="24"/>
      <c r="I176" s="24"/>
      <c r="J176" s="24"/>
    </row>
    <row r="177" customFormat="false" ht="15" hidden="false" customHeight="false" outlineLevel="0" collapsed="false">
      <c r="A177" s="24"/>
      <c r="B177" s="24"/>
      <c r="C177" s="24"/>
      <c r="D177" s="24"/>
      <c r="E177" s="24"/>
      <c r="F177" s="24"/>
      <c r="G177" s="24"/>
      <c r="H177" s="24"/>
      <c r="I177" s="24"/>
      <c r="J177" s="24"/>
    </row>
    <row r="178" customFormat="false" ht="15" hidden="false" customHeight="false" outlineLevel="0" collapsed="false">
      <c r="A178" s="24"/>
      <c r="B178" s="24"/>
      <c r="C178" s="24"/>
      <c r="D178" s="24"/>
      <c r="E178" s="24"/>
      <c r="F178" s="24"/>
      <c r="G178" s="24"/>
      <c r="H178" s="24"/>
      <c r="I178" s="24"/>
      <c r="J178" s="24"/>
    </row>
    <row r="179" customFormat="false" ht="15" hidden="false" customHeight="false" outlineLevel="0" collapsed="false">
      <c r="A179" s="24"/>
      <c r="B179" s="24"/>
      <c r="C179" s="24"/>
      <c r="D179" s="24"/>
      <c r="E179" s="24"/>
      <c r="F179" s="24"/>
      <c r="G179" s="24"/>
      <c r="H179" s="24"/>
      <c r="I179" s="24"/>
      <c r="J179" s="24"/>
    </row>
    <row r="180" customFormat="false" ht="15" hidden="false" customHeight="false" outlineLevel="0" collapsed="false">
      <c r="A180" s="24"/>
      <c r="B180" s="24"/>
      <c r="C180" s="24"/>
      <c r="D180" s="24"/>
      <c r="E180" s="24"/>
      <c r="F180" s="24"/>
      <c r="G180" s="24"/>
      <c r="H180" s="24"/>
      <c r="I180" s="24"/>
      <c r="J180" s="24"/>
    </row>
    <row r="181" customFormat="false" ht="15" hidden="false" customHeight="false" outlineLevel="0" collapsed="false">
      <c r="A181" s="24"/>
      <c r="B181" s="24"/>
      <c r="C181" s="24"/>
      <c r="D181" s="24"/>
      <c r="E181" s="24"/>
      <c r="F181" s="24"/>
      <c r="G181" s="24"/>
      <c r="H181" s="24"/>
      <c r="I181" s="24"/>
      <c r="J181" s="24"/>
    </row>
    <row r="182" customFormat="false" ht="15" hidden="false" customHeight="false" outlineLevel="0" collapsed="false">
      <c r="A182" s="24"/>
      <c r="B182" s="24"/>
      <c r="C182" s="24"/>
      <c r="D182" s="24"/>
      <c r="E182" s="24"/>
      <c r="F182" s="24"/>
      <c r="G182" s="24"/>
      <c r="H182" s="24"/>
      <c r="I182" s="24"/>
      <c r="J182" s="24"/>
    </row>
    <row r="183" customFormat="false" ht="15" hidden="false" customHeight="false" outlineLevel="0" collapsed="false">
      <c r="A183" s="24"/>
      <c r="B183" s="24"/>
      <c r="C183" s="24"/>
      <c r="D183" s="24"/>
      <c r="E183" s="24"/>
      <c r="F183" s="24"/>
      <c r="G183" s="24"/>
      <c r="H183" s="24"/>
      <c r="I183" s="24"/>
      <c r="J183" s="24"/>
    </row>
    <row r="184" customFormat="false" ht="15" hidden="false" customHeight="false" outlineLevel="0" collapsed="false">
      <c r="A184" s="24"/>
      <c r="B184" s="24"/>
      <c r="C184" s="24"/>
      <c r="D184" s="24"/>
      <c r="E184" s="24"/>
      <c r="F184" s="24"/>
      <c r="G184" s="24"/>
      <c r="H184" s="24"/>
      <c r="I184" s="24"/>
      <c r="J184" s="24"/>
    </row>
    <row r="185" customFormat="false" ht="15" hidden="false" customHeight="false" outlineLevel="0" collapsed="false">
      <c r="A185" s="24"/>
      <c r="B185" s="24"/>
      <c r="C185" s="24"/>
      <c r="D185" s="24"/>
      <c r="E185" s="24"/>
      <c r="F185" s="24"/>
      <c r="G185" s="24"/>
      <c r="H185" s="24"/>
      <c r="I185" s="24"/>
      <c r="J185" s="24"/>
    </row>
    <row r="186" customFormat="false" ht="15" hidden="false" customHeight="false" outlineLevel="0" collapsed="false">
      <c r="A186" s="24"/>
      <c r="B186" s="24"/>
      <c r="C186" s="24"/>
      <c r="D186" s="24"/>
      <c r="E186" s="24"/>
      <c r="F186" s="24"/>
      <c r="G186" s="24"/>
      <c r="H186" s="24"/>
      <c r="I186" s="24"/>
      <c r="J186" s="24"/>
    </row>
    <row r="187" customFormat="false" ht="15" hidden="false" customHeight="false" outlineLevel="0" collapsed="false">
      <c r="A187" s="24"/>
      <c r="B187" s="24"/>
      <c r="C187" s="24"/>
      <c r="D187" s="24"/>
      <c r="E187" s="24"/>
      <c r="F187" s="24"/>
      <c r="G187" s="24"/>
      <c r="H187" s="24"/>
      <c r="I187" s="24"/>
      <c r="J187" s="24"/>
    </row>
    <row r="188" customFormat="false" ht="15" hidden="false" customHeight="false" outlineLevel="0" collapsed="false">
      <c r="A188" s="24"/>
      <c r="B188" s="24"/>
      <c r="C188" s="24"/>
      <c r="D188" s="24"/>
      <c r="E188" s="24"/>
      <c r="F188" s="24"/>
      <c r="G188" s="24"/>
      <c r="H188" s="24"/>
      <c r="I188" s="24"/>
      <c r="J188" s="24"/>
    </row>
    <row r="189" customFormat="false" ht="15" hidden="false" customHeight="false" outlineLevel="0" collapsed="false">
      <c r="A189" s="24"/>
      <c r="B189" s="24"/>
      <c r="C189" s="24"/>
      <c r="D189" s="24"/>
      <c r="E189" s="24"/>
      <c r="F189" s="24"/>
      <c r="G189" s="24"/>
      <c r="H189" s="24"/>
      <c r="I189" s="24"/>
      <c r="J189" s="24"/>
    </row>
    <row r="190" customFormat="false" ht="15" hidden="false" customHeight="false" outlineLevel="0" collapsed="false">
      <c r="A190" s="24"/>
      <c r="B190" s="24"/>
      <c r="C190" s="24"/>
      <c r="D190" s="24"/>
      <c r="E190" s="24"/>
      <c r="F190" s="24"/>
      <c r="G190" s="24"/>
      <c r="H190" s="24"/>
      <c r="I190" s="24"/>
      <c r="J190" s="24"/>
    </row>
    <row r="191" customFormat="false" ht="15" hidden="false" customHeight="false" outlineLevel="0" collapsed="false">
      <c r="A191" s="24"/>
      <c r="B191" s="24"/>
      <c r="C191" s="24"/>
      <c r="D191" s="24"/>
      <c r="E191" s="24"/>
      <c r="F191" s="24"/>
      <c r="G191" s="24"/>
      <c r="H191" s="24"/>
      <c r="I191" s="24"/>
      <c r="J191" s="24"/>
    </row>
    <row r="192" customFormat="false" ht="15" hidden="false" customHeight="false" outlineLevel="0" collapsed="false">
      <c r="A192" s="24"/>
      <c r="B192" s="24"/>
      <c r="C192" s="24"/>
      <c r="D192" s="24"/>
      <c r="E192" s="24"/>
      <c r="F192" s="24"/>
      <c r="G192" s="24"/>
      <c r="H192" s="24"/>
      <c r="I192" s="24"/>
      <c r="J192" s="24"/>
    </row>
    <row r="193" customFormat="false" ht="15" hidden="false" customHeight="false" outlineLevel="0" collapsed="false">
      <c r="A193" s="24"/>
      <c r="B193" s="24"/>
      <c r="C193" s="24"/>
      <c r="D193" s="24"/>
      <c r="E193" s="24"/>
      <c r="F193" s="24"/>
      <c r="G193" s="24"/>
      <c r="H193" s="24"/>
      <c r="I193" s="24"/>
      <c r="J193" s="24"/>
    </row>
    <row r="194" customFormat="false" ht="15" hidden="false" customHeight="false" outlineLevel="0" collapsed="false">
      <c r="A194" s="24"/>
      <c r="B194" s="24"/>
      <c r="C194" s="24"/>
      <c r="D194" s="24"/>
      <c r="E194" s="24"/>
      <c r="F194" s="24"/>
      <c r="G194" s="24"/>
      <c r="H194" s="24"/>
      <c r="I194" s="24"/>
      <c r="J194" s="24"/>
    </row>
    <row r="195" customFormat="false" ht="15" hidden="false" customHeight="false" outlineLevel="0" collapsed="false">
      <c r="A195" s="24"/>
      <c r="B195" s="24"/>
      <c r="C195" s="24"/>
      <c r="D195" s="24"/>
      <c r="E195" s="24"/>
      <c r="F195" s="24"/>
      <c r="G195" s="24"/>
      <c r="H195" s="24"/>
      <c r="I195" s="24"/>
      <c r="J195" s="24"/>
    </row>
    <row r="196" customFormat="false" ht="15" hidden="false" customHeight="false" outlineLevel="0" collapsed="false">
      <c r="A196" s="24"/>
      <c r="B196" s="24"/>
      <c r="C196" s="24"/>
      <c r="D196" s="24"/>
      <c r="E196" s="24"/>
      <c r="F196" s="24"/>
      <c r="G196" s="24"/>
      <c r="H196" s="24"/>
      <c r="I196" s="24"/>
      <c r="J196" s="24"/>
    </row>
    <row r="197" customFormat="false" ht="15" hidden="false" customHeight="false" outlineLevel="0" collapsed="false">
      <c r="A197" s="24"/>
      <c r="B197" s="24"/>
      <c r="C197" s="24"/>
      <c r="D197" s="24"/>
      <c r="E197" s="24"/>
      <c r="F197" s="24"/>
      <c r="G197" s="24"/>
      <c r="H197" s="24"/>
      <c r="I197" s="24"/>
      <c r="J197" s="24"/>
    </row>
    <row r="198" customFormat="false" ht="15" hidden="false" customHeight="false" outlineLevel="0" collapsed="false">
      <c r="A198" s="24"/>
      <c r="B198" s="24"/>
      <c r="C198" s="24"/>
      <c r="D198" s="24"/>
      <c r="E198" s="24"/>
      <c r="F198" s="24"/>
      <c r="G198" s="24"/>
      <c r="H198" s="24"/>
      <c r="I198" s="24"/>
      <c r="J198" s="24"/>
    </row>
    <row r="199" customFormat="false" ht="15" hidden="false" customHeight="false" outlineLevel="0" collapsed="false">
      <c r="A199" s="24"/>
      <c r="B199" s="24"/>
      <c r="C199" s="24"/>
      <c r="D199" s="24"/>
      <c r="E199" s="24"/>
      <c r="F199" s="24"/>
      <c r="G199" s="24"/>
      <c r="H199" s="24"/>
      <c r="I199" s="24"/>
      <c r="J199" s="24"/>
    </row>
    <row r="200" customFormat="false" ht="15" hidden="false" customHeight="false" outlineLevel="0" collapsed="false">
      <c r="A200" s="24"/>
      <c r="B200" s="24"/>
      <c r="C200" s="24"/>
      <c r="D200" s="24"/>
      <c r="E200" s="24"/>
      <c r="F200" s="24"/>
      <c r="G200" s="24"/>
      <c r="H200" s="24"/>
      <c r="I200" s="24"/>
      <c r="J200" s="24"/>
    </row>
    <row r="201" customFormat="false" ht="15" hidden="false" customHeight="false" outlineLevel="0" collapsed="false">
      <c r="A201" s="24"/>
      <c r="B201" s="24"/>
      <c r="C201" s="24"/>
      <c r="D201" s="24"/>
      <c r="E201" s="24"/>
      <c r="F201" s="24"/>
      <c r="G201" s="24"/>
      <c r="H201" s="24"/>
      <c r="I201" s="24"/>
      <c r="J201" s="24"/>
    </row>
    <row r="202" customFormat="false" ht="15" hidden="false" customHeight="false" outlineLevel="0" collapsed="false">
      <c r="A202" s="24"/>
      <c r="B202" s="24"/>
      <c r="C202" s="24"/>
      <c r="D202" s="24"/>
      <c r="E202" s="24"/>
      <c r="F202" s="24"/>
      <c r="G202" s="24"/>
      <c r="H202" s="24"/>
      <c r="I202" s="24"/>
      <c r="J202" s="24"/>
    </row>
    <row r="203" customFormat="false" ht="15" hidden="false" customHeight="false" outlineLevel="0" collapsed="false">
      <c r="A203" s="24"/>
      <c r="B203" s="24"/>
      <c r="C203" s="24"/>
      <c r="D203" s="24"/>
      <c r="E203" s="24"/>
      <c r="F203" s="24"/>
      <c r="G203" s="24"/>
      <c r="H203" s="24"/>
      <c r="I203" s="24"/>
      <c r="J203" s="24"/>
    </row>
    <row r="204" customFormat="false" ht="15" hidden="false" customHeight="false" outlineLevel="0" collapsed="false">
      <c r="A204" s="24"/>
      <c r="B204" s="24"/>
      <c r="C204" s="24"/>
      <c r="D204" s="24"/>
      <c r="E204" s="24"/>
      <c r="F204" s="24"/>
      <c r="G204" s="24"/>
      <c r="H204" s="24"/>
      <c r="I204" s="24"/>
      <c r="J204" s="24"/>
    </row>
    <row r="205" customFormat="false" ht="15" hidden="false" customHeight="false" outlineLevel="0" collapsed="false">
      <c r="A205" s="24"/>
      <c r="B205" s="24"/>
      <c r="C205" s="24"/>
      <c r="D205" s="24"/>
      <c r="E205" s="24"/>
      <c r="F205" s="24"/>
      <c r="G205" s="24"/>
      <c r="H205" s="24"/>
      <c r="I205" s="24"/>
      <c r="J205" s="24"/>
    </row>
    <row r="206" customFormat="false" ht="15" hidden="false" customHeight="false" outlineLevel="0" collapsed="false">
      <c r="A206" s="24"/>
      <c r="B206" s="24"/>
      <c r="C206" s="24"/>
      <c r="D206" s="24"/>
      <c r="E206" s="24"/>
      <c r="F206" s="24"/>
      <c r="G206" s="24"/>
      <c r="H206" s="24"/>
      <c r="I206" s="24"/>
      <c r="J206" s="24"/>
    </row>
    <row r="207" customFormat="false" ht="15" hidden="false" customHeight="false" outlineLevel="0" collapsed="false">
      <c r="A207" s="24"/>
      <c r="B207" s="24"/>
      <c r="C207" s="24"/>
      <c r="D207" s="24"/>
      <c r="E207" s="24"/>
      <c r="F207" s="24"/>
      <c r="G207" s="24"/>
      <c r="H207" s="24"/>
      <c r="I207" s="24"/>
      <c r="J207" s="24"/>
    </row>
    <row r="208" customFormat="false" ht="15" hidden="false" customHeight="false" outlineLevel="0" collapsed="false">
      <c r="A208" s="24"/>
      <c r="B208" s="24"/>
      <c r="C208" s="24"/>
      <c r="D208" s="24"/>
      <c r="E208" s="24"/>
      <c r="F208" s="24"/>
      <c r="G208" s="24"/>
      <c r="H208" s="24"/>
      <c r="I208" s="24"/>
      <c r="J208" s="24"/>
    </row>
    <row r="209" customFormat="false" ht="15" hidden="false" customHeight="false" outlineLevel="0" collapsed="false">
      <c r="A209" s="24"/>
      <c r="B209" s="24"/>
      <c r="C209" s="24"/>
      <c r="D209" s="24"/>
      <c r="E209" s="24"/>
      <c r="F209" s="24"/>
      <c r="G209" s="24"/>
      <c r="H209" s="24"/>
      <c r="I209" s="24"/>
      <c r="J209" s="24"/>
    </row>
    <row r="210" customFormat="false" ht="15" hidden="false" customHeight="false" outlineLevel="0" collapsed="false">
      <c r="A210" s="24"/>
      <c r="B210" s="24"/>
      <c r="C210" s="24"/>
      <c r="D210" s="24"/>
      <c r="E210" s="24"/>
      <c r="F210" s="24"/>
      <c r="G210" s="24"/>
      <c r="H210" s="24"/>
      <c r="I210" s="24"/>
      <c r="J210" s="24"/>
    </row>
    <row r="211" customFormat="false" ht="15" hidden="false" customHeight="false" outlineLevel="0" collapsed="false">
      <c r="A211" s="24"/>
      <c r="B211" s="24"/>
      <c r="C211" s="24"/>
      <c r="D211" s="24"/>
      <c r="E211" s="24"/>
      <c r="F211" s="24"/>
      <c r="G211" s="24"/>
      <c r="H211" s="24"/>
      <c r="I211" s="24"/>
      <c r="J211" s="24"/>
    </row>
    <row r="212" customFormat="false" ht="15" hidden="false" customHeight="false" outlineLevel="0" collapsed="false">
      <c r="A212" s="24"/>
      <c r="B212" s="24"/>
      <c r="C212" s="24"/>
      <c r="D212" s="24"/>
      <c r="E212" s="24"/>
      <c r="F212" s="24"/>
      <c r="G212" s="24"/>
      <c r="H212" s="24"/>
      <c r="I212" s="24"/>
      <c r="J212" s="24"/>
    </row>
    <row r="213" customFormat="false" ht="15" hidden="false" customHeight="false" outlineLevel="0" collapsed="false">
      <c r="A213" s="24"/>
      <c r="B213" s="24"/>
      <c r="C213" s="24"/>
      <c r="D213" s="24"/>
      <c r="E213" s="24"/>
      <c r="F213" s="24"/>
      <c r="G213" s="24"/>
      <c r="H213" s="24"/>
      <c r="I213" s="24"/>
      <c r="J213" s="24"/>
    </row>
    <row r="214" customFormat="false" ht="15" hidden="false" customHeight="false" outlineLevel="0" collapsed="false">
      <c r="A214" s="24"/>
      <c r="B214" s="24"/>
      <c r="C214" s="24"/>
      <c r="D214" s="24"/>
      <c r="E214" s="24"/>
      <c r="F214" s="24"/>
      <c r="G214" s="24"/>
      <c r="H214" s="24"/>
      <c r="I214" s="24"/>
      <c r="J214" s="24"/>
    </row>
    <row r="215" customFormat="false" ht="15" hidden="false" customHeight="false" outlineLevel="0" collapsed="false">
      <c r="A215" s="24"/>
      <c r="B215" s="24"/>
      <c r="C215" s="24"/>
      <c r="D215" s="24"/>
      <c r="E215" s="24"/>
      <c r="F215" s="24"/>
      <c r="G215" s="24"/>
      <c r="H215" s="24"/>
      <c r="I215" s="24"/>
      <c r="J215" s="24"/>
    </row>
    <row r="216" customFormat="false" ht="15" hidden="false" customHeight="false" outlineLevel="0" collapsed="false">
      <c r="A216" s="24"/>
      <c r="B216" s="24"/>
      <c r="C216" s="24"/>
      <c r="D216" s="24"/>
      <c r="E216" s="24"/>
      <c r="F216" s="24"/>
      <c r="G216" s="24"/>
      <c r="H216" s="24"/>
      <c r="I216" s="24"/>
      <c r="J216" s="24"/>
    </row>
    <row r="217" customFormat="false" ht="15" hidden="false" customHeight="false" outlineLevel="0" collapsed="false">
      <c r="A217" s="24"/>
      <c r="B217" s="24"/>
      <c r="C217" s="24"/>
      <c r="D217" s="24"/>
      <c r="E217" s="24"/>
      <c r="F217" s="24"/>
      <c r="G217" s="24"/>
      <c r="H217" s="24"/>
      <c r="I217" s="24"/>
      <c r="J217" s="24"/>
    </row>
    <row r="218" customFormat="false" ht="15" hidden="false" customHeight="false" outlineLevel="0" collapsed="false">
      <c r="A218" s="24"/>
      <c r="B218" s="24"/>
      <c r="C218" s="24"/>
      <c r="D218" s="24"/>
      <c r="E218" s="24"/>
      <c r="F218" s="24"/>
      <c r="G218" s="24"/>
      <c r="H218" s="24"/>
      <c r="I218" s="24"/>
      <c r="J218" s="24"/>
    </row>
    <row r="219" customFormat="false" ht="15" hidden="false" customHeight="false" outlineLevel="0" collapsed="false">
      <c r="A219" s="24"/>
      <c r="B219" s="24"/>
      <c r="C219" s="24"/>
      <c r="D219" s="24"/>
      <c r="E219" s="24"/>
      <c r="F219" s="24"/>
      <c r="G219" s="24"/>
      <c r="H219" s="24"/>
      <c r="I219" s="24"/>
      <c r="J219" s="24"/>
    </row>
    <row r="220" customFormat="false" ht="15" hidden="false" customHeight="false" outlineLevel="0" collapsed="false">
      <c r="A220" s="24"/>
      <c r="B220" s="24"/>
      <c r="C220" s="24"/>
      <c r="D220" s="24"/>
      <c r="E220" s="24"/>
      <c r="F220" s="24"/>
      <c r="G220" s="24"/>
      <c r="H220" s="24"/>
      <c r="I220" s="24"/>
      <c r="J220" s="24"/>
    </row>
    <row r="221" customFormat="false" ht="15" hidden="false" customHeight="false" outlineLevel="0" collapsed="false">
      <c r="A221" s="24"/>
      <c r="B221" s="24"/>
      <c r="C221" s="24"/>
      <c r="D221" s="24"/>
      <c r="E221" s="24"/>
      <c r="F221" s="24"/>
      <c r="G221" s="24"/>
      <c r="H221" s="24"/>
      <c r="I221" s="24"/>
      <c r="J221" s="24"/>
    </row>
    <row r="222" customFormat="false" ht="15" hidden="false" customHeight="false" outlineLevel="0" collapsed="false">
      <c r="A222" s="24"/>
      <c r="B222" s="24"/>
      <c r="C222" s="24"/>
      <c r="D222" s="24"/>
      <c r="E222" s="24"/>
      <c r="F222" s="24"/>
      <c r="G222" s="24"/>
      <c r="H222" s="24"/>
      <c r="I222" s="24"/>
      <c r="J222" s="24"/>
    </row>
    <row r="223" customFormat="false" ht="15" hidden="false" customHeight="false" outlineLevel="0" collapsed="false">
      <c r="A223" s="24"/>
      <c r="B223" s="24"/>
      <c r="C223" s="24"/>
      <c r="D223" s="24"/>
      <c r="E223" s="24"/>
      <c r="F223" s="24"/>
      <c r="G223" s="24"/>
      <c r="H223" s="24"/>
      <c r="I223" s="24"/>
      <c r="J223" s="24"/>
    </row>
    <row r="224" customFormat="false" ht="15" hidden="false" customHeight="false" outlineLevel="0" collapsed="false">
      <c r="A224" s="24"/>
      <c r="B224" s="24"/>
      <c r="C224" s="24"/>
      <c r="D224" s="24"/>
      <c r="E224" s="24"/>
      <c r="F224" s="24"/>
      <c r="G224" s="24"/>
      <c r="H224" s="24"/>
      <c r="I224" s="24"/>
      <c r="J224" s="24"/>
    </row>
    <row r="225" customFormat="false" ht="15" hidden="false" customHeight="false" outlineLevel="0" collapsed="false">
      <c r="A225" s="24"/>
      <c r="B225" s="24"/>
      <c r="C225" s="24"/>
      <c r="D225" s="24"/>
      <c r="E225" s="24"/>
      <c r="F225" s="24"/>
      <c r="G225" s="24"/>
      <c r="H225" s="24"/>
      <c r="I225" s="24"/>
      <c r="J225" s="24"/>
    </row>
    <row r="226" customFormat="false" ht="15" hidden="false" customHeight="false" outlineLevel="0" collapsed="false">
      <c r="A226" s="24"/>
      <c r="B226" s="24"/>
      <c r="C226" s="24"/>
      <c r="D226" s="24"/>
      <c r="E226" s="24"/>
      <c r="F226" s="24"/>
      <c r="G226" s="24"/>
      <c r="H226" s="24"/>
      <c r="I226" s="24"/>
      <c r="J226" s="24"/>
    </row>
    <row r="227" customFormat="false" ht="15" hidden="false" customHeight="false" outlineLevel="0" collapsed="false">
      <c r="A227" s="24"/>
      <c r="B227" s="24"/>
      <c r="C227" s="24"/>
      <c r="D227" s="24"/>
      <c r="E227" s="24"/>
      <c r="F227" s="24"/>
      <c r="G227" s="24"/>
      <c r="H227" s="24"/>
      <c r="I227" s="24"/>
      <c r="J227" s="24"/>
    </row>
    <row r="228" customFormat="false" ht="15" hidden="false" customHeight="false" outlineLevel="0" collapsed="false">
      <c r="A228" s="24"/>
      <c r="B228" s="24"/>
      <c r="C228" s="24"/>
      <c r="D228" s="24"/>
      <c r="E228" s="24"/>
      <c r="F228" s="24"/>
      <c r="G228" s="24"/>
      <c r="H228" s="24"/>
      <c r="I228" s="24"/>
      <c r="J228" s="24"/>
    </row>
    <row r="229" customFormat="false" ht="15" hidden="false" customHeight="false" outlineLevel="0" collapsed="false">
      <c r="A229" s="24"/>
      <c r="B229" s="24"/>
      <c r="C229" s="24"/>
      <c r="D229" s="24"/>
      <c r="E229" s="24"/>
      <c r="F229" s="24"/>
      <c r="G229" s="24"/>
      <c r="H229" s="24"/>
      <c r="I229" s="24"/>
      <c r="J229" s="24"/>
    </row>
    <row r="230" customFormat="false" ht="15" hidden="false" customHeight="false" outlineLevel="0" collapsed="false">
      <c r="A230" s="24"/>
      <c r="B230" s="24"/>
      <c r="C230" s="24"/>
      <c r="D230" s="24"/>
      <c r="E230" s="24"/>
      <c r="F230" s="24"/>
      <c r="G230" s="24"/>
      <c r="H230" s="24"/>
      <c r="I230" s="24"/>
      <c r="J230" s="24"/>
    </row>
    <row r="231" customFormat="false" ht="15" hidden="false" customHeight="false" outlineLevel="0" collapsed="false">
      <c r="A231" s="24"/>
      <c r="B231" s="24"/>
      <c r="C231" s="24"/>
      <c r="D231" s="24"/>
      <c r="E231" s="24"/>
      <c r="F231" s="24"/>
      <c r="G231" s="24"/>
      <c r="H231" s="24"/>
      <c r="I231" s="24"/>
      <c r="J231" s="24"/>
    </row>
    <row r="232" customFormat="false" ht="15" hidden="false" customHeight="false" outlineLevel="0" collapsed="false">
      <c r="A232" s="24"/>
      <c r="B232" s="24"/>
      <c r="C232" s="24"/>
      <c r="D232" s="24"/>
      <c r="E232" s="24"/>
      <c r="F232" s="24"/>
      <c r="G232" s="24"/>
      <c r="H232" s="24"/>
      <c r="I232" s="24"/>
      <c r="J232" s="24"/>
    </row>
    <row r="233" customFormat="false" ht="15" hidden="false" customHeight="false" outlineLevel="0" collapsed="false">
      <c r="A233" s="24"/>
      <c r="B233" s="24"/>
      <c r="C233" s="24"/>
      <c r="D233" s="24"/>
      <c r="E233" s="24"/>
      <c r="F233" s="24"/>
      <c r="G233" s="24"/>
      <c r="H233" s="24"/>
      <c r="I233" s="24"/>
      <c r="J233" s="24"/>
    </row>
    <row r="234" customFormat="false" ht="15" hidden="false" customHeight="false" outlineLevel="0" collapsed="false">
      <c r="A234" s="24"/>
      <c r="B234" s="24"/>
      <c r="C234" s="24"/>
      <c r="D234" s="24"/>
      <c r="E234" s="24"/>
      <c r="F234" s="24"/>
      <c r="G234" s="24"/>
      <c r="H234" s="24"/>
      <c r="I234" s="24"/>
      <c r="J234" s="24"/>
    </row>
    <row r="235" customFormat="false" ht="15" hidden="false" customHeight="false" outlineLevel="0" collapsed="false">
      <c r="A235" s="24"/>
      <c r="B235" s="24"/>
      <c r="C235" s="24"/>
      <c r="D235" s="24"/>
      <c r="E235" s="24"/>
      <c r="F235" s="24"/>
      <c r="G235" s="24"/>
      <c r="H235" s="24"/>
      <c r="I235" s="24"/>
      <c r="J235" s="24"/>
    </row>
    <row r="236" customFormat="false" ht="15" hidden="false" customHeight="false" outlineLevel="0" collapsed="false">
      <c r="A236" s="24"/>
      <c r="B236" s="24"/>
      <c r="C236" s="24"/>
      <c r="D236" s="24"/>
      <c r="E236" s="24"/>
      <c r="F236" s="24"/>
      <c r="G236" s="24"/>
      <c r="H236" s="24"/>
      <c r="I236" s="24"/>
      <c r="J236" s="24"/>
    </row>
    <row r="237" customFormat="false" ht="15" hidden="false" customHeight="false" outlineLevel="0" collapsed="false">
      <c r="A237" s="24"/>
      <c r="B237" s="24"/>
      <c r="C237" s="24"/>
      <c r="D237" s="24"/>
      <c r="E237" s="24"/>
      <c r="F237" s="24"/>
      <c r="G237" s="24"/>
      <c r="H237" s="24"/>
      <c r="I237" s="24"/>
      <c r="J237" s="24"/>
    </row>
    <row r="238" customFormat="false" ht="15" hidden="false" customHeight="false" outlineLevel="0" collapsed="false">
      <c r="A238" s="24"/>
      <c r="B238" s="24"/>
      <c r="C238" s="24"/>
      <c r="D238" s="24"/>
      <c r="E238" s="24"/>
      <c r="F238" s="24"/>
      <c r="G238" s="24"/>
      <c r="H238" s="24"/>
      <c r="I238" s="24"/>
      <c r="J238" s="24"/>
    </row>
    <row r="239" customFormat="false" ht="15" hidden="false" customHeight="false" outlineLevel="0" collapsed="false">
      <c r="A239" s="24"/>
      <c r="B239" s="24"/>
      <c r="C239" s="24"/>
      <c r="D239" s="24"/>
      <c r="E239" s="24"/>
      <c r="F239" s="24"/>
      <c r="G239" s="24"/>
      <c r="H239" s="24"/>
      <c r="I239" s="24"/>
      <c r="J239" s="24"/>
    </row>
    <row r="240" customFormat="false" ht="15" hidden="false" customHeight="false" outlineLevel="0" collapsed="false">
      <c r="A240" s="24"/>
      <c r="B240" s="24"/>
      <c r="C240" s="24"/>
      <c r="D240" s="24"/>
      <c r="E240" s="24"/>
      <c r="F240" s="24"/>
      <c r="G240" s="24"/>
      <c r="H240" s="24"/>
      <c r="I240" s="24"/>
      <c r="J240" s="24"/>
    </row>
    <row r="241" customFormat="false" ht="15" hidden="false" customHeight="false" outlineLevel="0" collapsed="false">
      <c r="A241" s="24"/>
      <c r="B241" s="24"/>
      <c r="C241" s="24"/>
      <c r="D241" s="24"/>
      <c r="E241" s="24"/>
      <c r="F241" s="24"/>
      <c r="G241" s="24"/>
      <c r="H241" s="24"/>
      <c r="I241" s="24"/>
      <c r="J241" s="24"/>
    </row>
    <row r="242" customFormat="false" ht="15" hidden="false" customHeight="false" outlineLevel="0" collapsed="false">
      <c r="A242" s="24"/>
      <c r="B242" s="24"/>
      <c r="C242" s="24"/>
      <c r="D242" s="24"/>
      <c r="E242" s="24"/>
      <c r="F242" s="24"/>
      <c r="G242" s="24"/>
      <c r="H242" s="24"/>
      <c r="I242" s="24"/>
      <c r="J242" s="24"/>
    </row>
    <row r="243" customFormat="false" ht="15" hidden="false" customHeight="false" outlineLevel="0" collapsed="false">
      <c r="A243" s="24"/>
      <c r="B243" s="24"/>
      <c r="C243" s="24"/>
      <c r="D243" s="24"/>
      <c r="E243" s="24"/>
      <c r="F243" s="24"/>
      <c r="G243" s="24"/>
      <c r="H243" s="24"/>
      <c r="I243" s="24"/>
      <c r="J243" s="24"/>
    </row>
    <row r="244" customFormat="false" ht="15" hidden="false" customHeight="false" outlineLevel="0" collapsed="false">
      <c r="A244" s="24"/>
      <c r="B244" s="24"/>
      <c r="C244" s="24"/>
      <c r="D244" s="24"/>
      <c r="E244" s="24"/>
      <c r="F244" s="24"/>
      <c r="G244" s="24"/>
      <c r="H244" s="24"/>
      <c r="I244" s="24"/>
      <c r="J244" s="24"/>
    </row>
    <row r="245" customFormat="false" ht="15" hidden="false" customHeight="false" outlineLevel="0" collapsed="false">
      <c r="A245" s="24"/>
      <c r="B245" s="24"/>
      <c r="C245" s="24"/>
      <c r="D245" s="24"/>
      <c r="E245" s="24"/>
      <c r="F245" s="24"/>
      <c r="G245" s="24"/>
      <c r="H245" s="24"/>
      <c r="I245" s="24"/>
      <c r="J245" s="24"/>
    </row>
    <row r="246" customFormat="false" ht="15" hidden="false" customHeight="false" outlineLevel="0" collapsed="false">
      <c r="A246" s="24"/>
      <c r="B246" s="24"/>
      <c r="C246" s="24"/>
      <c r="D246" s="24"/>
      <c r="E246" s="24"/>
      <c r="F246" s="24"/>
      <c r="G246" s="24"/>
      <c r="H246" s="24"/>
      <c r="I246" s="24"/>
      <c r="J246" s="24"/>
    </row>
    <row r="247" customFormat="false" ht="15" hidden="false" customHeight="false" outlineLevel="0" collapsed="false">
      <c r="A247" s="24"/>
      <c r="B247" s="24"/>
      <c r="C247" s="24"/>
      <c r="D247" s="24"/>
      <c r="E247" s="24"/>
      <c r="F247" s="24"/>
      <c r="G247" s="24"/>
      <c r="H247" s="24"/>
      <c r="I247" s="24"/>
      <c r="J247" s="24"/>
    </row>
    <row r="248" customFormat="false" ht="15" hidden="false" customHeight="false" outlineLevel="0" collapsed="false">
      <c r="A248" s="24"/>
      <c r="B248" s="24"/>
      <c r="C248" s="24"/>
      <c r="D248" s="24"/>
      <c r="E248" s="24"/>
      <c r="F248" s="24"/>
      <c r="G248" s="24"/>
      <c r="H248" s="24"/>
      <c r="I248" s="24"/>
      <c r="J248" s="24"/>
    </row>
    <row r="249" customFormat="false" ht="15" hidden="false" customHeight="false" outlineLevel="0" collapsed="false">
      <c r="A249" s="24"/>
      <c r="B249" s="24"/>
      <c r="C249" s="24"/>
      <c r="D249" s="24"/>
      <c r="E249" s="24"/>
      <c r="F249" s="24"/>
      <c r="G249" s="24"/>
      <c r="H249" s="24"/>
      <c r="I249" s="24"/>
      <c r="J249" s="24"/>
    </row>
    <row r="250" customFormat="false" ht="15" hidden="false" customHeight="false" outlineLevel="0" collapsed="false">
      <c r="A250" s="24"/>
      <c r="B250" s="24"/>
      <c r="C250" s="24"/>
      <c r="D250" s="24"/>
      <c r="E250" s="24"/>
      <c r="F250" s="24"/>
      <c r="G250" s="24"/>
      <c r="H250" s="24"/>
      <c r="I250" s="24"/>
      <c r="J250" s="24"/>
    </row>
    <row r="251" customFormat="false" ht="15" hidden="false" customHeight="false" outlineLevel="0" collapsed="false">
      <c r="A251" s="24"/>
      <c r="B251" s="24"/>
      <c r="C251" s="24"/>
      <c r="D251" s="24"/>
      <c r="E251" s="24"/>
      <c r="F251" s="24"/>
      <c r="G251" s="24"/>
      <c r="H251" s="24"/>
      <c r="I251" s="24"/>
      <c r="J251" s="24"/>
    </row>
    <row r="252" customFormat="false" ht="15" hidden="false" customHeight="false" outlineLevel="0" collapsed="false">
      <c r="A252" s="24"/>
      <c r="B252" s="24"/>
      <c r="C252" s="24"/>
      <c r="D252" s="24"/>
      <c r="E252" s="24"/>
      <c r="F252" s="24"/>
      <c r="G252" s="24"/>
      <c r="H252" s="24"/>
      <c r="I252" s="24"/>
      <c r="J252" s="24"/>
    </row>
    <row r="253" customFormat="false" ht="15" hidden="false" customHeight="false" outlineLevel="0" collapsed="false">
      <c r="A253" s="24"/>
      <c r="B253" s="24"/>
      <c r="C253" s="24"/>
      <c r="D253" s="24"/>
      <c r="E253" s="24"/>
      <c r="F253" s="24"/>
      <c r="G253" s="24"/>
      <c r="H253" s="24"/>
      <c r="I253" s="24"/>
      <c r="J253" s="24"/>
    </row>
    <row r="254" customFormat="false" ht="15" hidden="false" customHeight="false" outlineLevel="0" collapsed="false">
      <c r="A254" s="24"/>
      <c r="B254" s="24"/>
      <c r="C254" s="24"/>
      <c r="D254" s="24"/>
      <c r="E254" s="24"/>
      <c r="F254" s="24"/>
      <c r="G254" s="24"/>
      <c r="H254" s="24"/>
      <c r="I254" s="24"/>
      <c r="J254" s="24"/>
    </row>
    <row r="255" customFormat="false" ht="15" hidden="false" customHeight="false" outlineLevel="0" collapsed="false">
      <c r="A255" s="24"/>
      <c r="B255" s="24"/>
      <c r="C255" s="24"/>
      <c r="D255" s="24"/>
      <c r="E255" s="24"/>
      <c r="F255" s="24"/>
      <c r="G255" s="24"/>
      <c r="H255" s="24"/>
      <c r="I255" s="24"/>
      <c r="J255" s="24"/>
    </row>
    <row r="256" customFormat="false" ht="15" hidden="false" customHeight="false" outlineLevel="0" collapsed="false">
      <c r="A256" s="24"/>
      <c r="B256" s="24"/>
      <c r="C256" s="24"/>
      <c r="D256" s="24"/>
      <c r="E256" s="24"/>
      <c r="F256" s="24"/>
      <c r="G256" s="24"/>
      <c r="H256" s="24"/>
      <c r="I256" s="24"/>
      <c r="J256" s="24"/>
    </row>
    <row r="257" customFormat="false" ht="15" hidden="false" customHeight="false" outlineLevel="0" collapsed="false">
      <c r="A257" s="24"/>
      <c r="B257" s="24"/>
      <c r="C257" s="24"/>
      <c r="D257" s="24"/>
      <c r="E257" s="24"/>
      <c r="F257" s="24"/>
      <c r="G257" s="24"/>
      <c r="H257" s="24"/>
      <c r="I257" s="24"/>
      <c r="J257" s="24"/>
    </row>
    <row r="258" customFormat="false" ht="15" hidden="false" customHeight="false" outlineLevel="0" collapsed="false">
      <c r="A258" s="24"/>
      <c r="B258" s="24"/>
      <c r="C258" s="24"/>
      <c r="D258" s="24"/>
      <c r="E258" s="24"/>
      <c r="F258" s="24"/>
      <c r="G258" s="24"/>
      <c r="H258" s="24"/>
      <c r="I258" s="24"/>
      <c r="J258" s="24"/>
    </row>
    <row r="259" customFormat="false" ht="15" hidden="false" customHeight="false" outlineLevel="0" collapsed="false">
      <c r="A259" s="24"/>
      <c r="B259" s="24"/>
      <c r="C259" s="24"/>
      <c r="D259" s="24"/>
      <c r="E259" s="24"/>
      <c r="F259" s="24"/>
      <c r="G259" s="24"/>
      <c r="H259" s="24"/>
      <c r="I259" s="24"/>
      <c r="J259" s="24"/>
    </row>
    <row r="260" customFormat="false" ht="15" hidden="false" customHeight="false" outlineLevel="0" collapsed="false">
      <c r="A260" s="24"/>
      <c r="B260" s="24"/>
      <c r="C260" s="24"/>
      <c r="D260" s="24"/>
      <c r="E260" s="24"/>
      <c r="F260" s="24"/>
      <c r="G260" s="24"/>
      <c r="H260" s="24"/>
      <c r="I260" s="24"/>
      <c r="J260" s="24"/>
    </row>
    <row r="261" customFormat="false" ht="15" hidden="false" customHeight="false" outlineLevel="0" collapsed="false">
      <c r="A261" s="24"/>
      <c r="B261" s="24"/>
      <c r="C261" s="24"/>
      <c r="D261" s="24"/>
      <c r="E261" s="24"/>
      <c r="F261" s="24"/>
      <c r="G261" s="24"/>
      <c r="H261" s="24"/>
      <c r="I261" s="24"/>
      <c r="J261" s="24"/>
    </row>
    <row r="262" customFormat="false" ht="15" hidden="false" customHeight="false" outlineLevel="0" collapsed="false">
      <c r="A262" s="24"/>
      <c r="B262" s="24"/>
      <c r="C262" s="24"/>
      <c r="D262" s="24"/>
      <c r="E262" s="24"/>
      <c r="F262" s="24"/>
      <c r="G262" s="24"/>
      <c r="H262" s="24"/>
      <c r="I262" s="24"/>
      <c r="J262" s="24"/>
    </row>
    <row r="263" customFormat="false" ht="15" hidden="false" customHeight="false" outlineLevel="0" collapsed="false">
      <c r="A263" s="24"/>
      <c r="B263" s="24"/>
      <c r="C263" s="24"/>
      <c r="D263" s="24"/>
      <c r="E263" s="24"/>
      <c r="F263" s="24"/>
      <c r="G263" s="24"/>
      <c r="H263" s="24"/>
      <c r="I263" s="24"/>
      <c r="J263" s="24"/>
    </row>
    <row r="264" customFormat="false" ht="15" hidden="false" customHeight="false" outlineLevel="0" collapsed="false">
      <c r="A264" s="24"/>
      <c r="B264" s="24"/>
      <c r="C264" s="24"/>
      <c r="D264" s="24"/>
      <c r="E264" s="24"/>
      <c r="F264" s="24"/>
      <c r="G264" s="24"/>
      <c r="H264" s="24"/>
      <c r="I264" s="24"/>
      <c r="J264" s="24"/>
    </row>
    <row r="265" customFormat="false" ht="15" hidden="false" customHeight="false" outlineLevel="0" collapsed="false">
      <c r="A265" s="24"/>
      <c r="B265" s="24"/>
      <c r="C265" s="24"/>
      <c r="D265" s="24"/>
      <c r="E265" s="24"/>
      <c r="F265" s="24"/>
      <c r="G265" s="24"/>
      <c r="H265" s="24"/>
      <c r="I265" s="24"/>
      <c r="J265" s="24"/>
    </row>
    <row r="266" customFormat="false" ht="15" hidden="false" customHeight="false" outlineLevel="0" collapsed="false">
      <c r="A266" s="24"/>
      <c r="B266" s="24"/>
      <c r="C266" s="24"/>
      <c r="D266" s="24"/>
      <c r="E266" s="24"/>
      <c r="F266" s="24"/>
      <c r="G266" s="24"/>
      <c r="H266" s="24"/>
      <c r="I266" s="24"/>
      <c r="J266" s="24"/>
    </row>
    <row r="267" customFormat="false" ht="15" hidden="false" customHeight="false" outlineLevel="0" collapsed="false">
      <c r="A267" s="24"/>
      <c r="B267" s="24"/>
      <c r="C267" s="24"/>
      <c r="D267" s="24"/>
      <c r="E267" s="24"/>
      <c r="F267" s="24"/>
      <c r="G267" s="24"/>
      <c r="H267" s="24"/>
      <c r="I267" s="24"/>
      <c r="J267" s="24"/>
    </row>
    <row r="268" customFormat="false" ht="15" hidden="false" customHeight="false" outlineLevel="0" collapsed="false">
      <c r="A268" s="24"/>
      <c r="B268" s="24"/>
      <c r="C268" s="24"/>
      <c r="D268" s="24"/>
      <c r="E268" s="24"/>
      <c r="F268" s="24"/>
      <c r="G268" s="24"/>
      <c r="H268" s="24"/>
      <c r="I268" s="24"/>
      <c r="J268" s="24"/>
    </row>
    <row r="269" customFormat="false" ht="15" hidden="false" customHeight="false" outlineLevel="0" collapsed="false">
      <c r="A269" s="24"/>
      <c r="B269" s="24"/>
      <c r="C269" s="24"/>
      <c r="D269" s="24"/>
      <c r="E269" s="24"/>
      <c r="F269" s="24"/>
      <c r="G269" s="24"/>
      <c r="H269" s="24"/>
      <c r="I269" s="24"/>
      <c r="J269" s="24"/>
    </row>
    <row r="270" customFormat="false" ht="15" hidden="false" customHeight="false" outlineLevel="0" collapsed="false">
      <c r="A270" s="24"/>
      <c r="B270" s="24"/>
      <c r="C270" s="24"/>
      <c r="D270" s="24"/>
      <c r="E270" s="24"/>
      <c r="F270" s="24"/>
      <c r="G270" s="24"/>
      <c r="H270" s="24"/>
      <c r="I270" s="24"/>
      <c r="J270" s="24"/>
    </row>
    <row r="271" customFormat="false" ht="15" hidden="false" customHeight="false" outlineLevel="0" collapsed="false">
      <c r="A271" s="24"/>
      <c r="B271" s="24"/>
      <c r="C271" s="24"/>
      <c r="D271" s="24"/>
      <c r="E271" s="24"/>
      <c r="F271" s="24"/>
      <c r="G271" s="24"/>
      <c r="H271" s="24"/>
      <c r="I271" s="24"/>
      <c r="J271" s="24"/>
    </row>
    <row r="272" customFormat="false" ht="15" hidden="false" customHeight="false" outlineLevel="0" collapsed="false">
      <c r="A272" s="24"/>
      <c r="B272" s="24"/>
      <c r="C272" s="24"/>
      <c r="D272" s="24"/>
      <c r="E272" s="24"/>
      <c r="F272" s="24"/>
      <c r="G272" s="24"/>
      <c r="H272" s="24"/>
      <c r="I272" s="24"/>
      <c r="J272" s="24"/>
    </row>
    <row r="273" customFormat="false" ht="15" hidden="false" customHeight="false" outlineLevel="0" collapsed="false">
      <c r="A273" s="24"/>
      <c r="B273" s="24"/>
      <c r="C273" s="24"/>
      <c r="D273" s="24"/>
      <c r="E273" s="24"/>
      <c r="F273" s="24"/>
      <c r="G273" s="24"/>
      <c r="H273" s="24"/>
      <c r="I273" s="24"/>
      <c r="J273" s="24"/>
    </row>
    <row r="274" customFormat="false" ht="15" hidden="false" customHeight="false" outlineLevel="0" collapsed="false">
      <c r="A274" s="24"/>
      <c r="B274" s="24"/>
      <c r="C274" s="24"/>
      <c r="D274" s="24"/>
      <c r="E274" s="24"/>
      <c r="F274" s="24"/>
      <c r="G274" s="24"/>
      <c r="H274" s="24"/>
      <c r="I274" s="24"/>
      <c r="J274" s="24"/>
    </row>
    <row r="275" customFormat="false" ht="15" hidden="false" customHeight="false" outlineLevel="0" collapsed="false">
      <c r="A275" s="24"/>
      <c r="B275" s="24"/>
      <c r="C275" s="24"/>
      <c r="D275" s="24"/>
      <c r="E275" s="24"/>
      <c r="F275" s="24"/>
      <c r="G275" s="24"/>
      <c r="H275" s="24"/>
      <c r="I275" s="24"/>
      <c r="J275" s="24"/>
    </row>
    <row r="276" customFormat="false" ht="15" hidden="false" customHeight="false" outlineLevel="0" collapsed="false">
      <c r="A276" s="24"/>
      <c r="B276" s="24"/>
      <c r="C276" s="24"/>
      <c r="D276" s="24"/>
      <c r="E276" s="24"/>
      <c r="F276" s="24"/>
      <c r="G276" s="24"/>
      <c r="H276" s="24"/>
      <c r="I276" s="24"/>
      <c r="J276" s="24"/>
    </row>
    <row r="277" customFormat="false" ht="15" hidden="false" customHeight="false" outlineLevel="0" collapsed="false">
      <c r="A277" s="24"/>
      <c r="B277" s="24"/>
      <c r="C277" s="24"/>
      <c r="D277" s="24"/>
      <c r="E277" s="24"/>
      <c r="F277" s="24"/>
      <c r="G277" s="24"/>
      <c r="H277" s="24"/>
      <c r="I277" s="24"/>
      <c r="J277" s="24"/>
    </row>
    <row r="278" customFormat="false" ht="15" hidden="false" customHeight="false" outlineLevel="0" collapsed="false">
      <c r="A278" s="24"/>
      <c r="B278" s="24"/>
      <c r="C278" s="24"/>
      <c r="D278" s="24"/>
      <c r="E278" s="24"/>
      <c r="F278" s="24"/>
      <c r="G278" s="24"/>
      <c r="H278" s="24"/>
      <c r="I278" s="24"/>
      <c r="J278" s="24"/>
    </row>
    <row r="279" customFormat="false" ht="15" hidden="false" customHeight="false" outlineLevel="0" collapsed="false">
      <c r="A279" s="24"/>
      <c r="B279" s="24"/>
      <c r="C279" s="24"/>
      <c r="D279" s="24"/>
      <c r="E279" s="24"/>
      <c r="F279" s="24"/>
      <c r="G279" s="24"/>
      <c r="H279" s="24"/>
      <c r="I279" s="24"/>
      <c r="J279" s="24"/>
    </row>
    <row r="280" customFormat="false" ht="15" hidden="false" customHeight="false" outlineLevel="0" collapsed="false">
      <c r="A280" s="24"/>
      <c r="B280" s="24"/>
      <c r="C280" s="24"/>
      <c r="D280" s="24"/>
      <c r="E280" s="24"/>
      <c r="F280" s="24"/>
      <c r="G280" s="24"/>
      <c r="H280" s="24"/>
      <c r="I280" s="24"/>
      <c r="J280" s="24"/>
    </row>
    <row r="281" customFormat="false" ht="15" hidden="false" customHeight="false" outlineLevel="0" collapsed="false">
      <c r="A281" s="24"/>
      <c r="B281" s="24"/>
      <c r="C281" s="24"/>
      <c r="D281" s="24"/>
      <c r="E281" s="24"/>
      <c r="F281" s="24"/>
      <c r="G281" s="24"/>
      <c r="H281" s="24"/>
      <c r="I281" s="24"/>
      <c r="J281" s="24"/>
    </row>
    <row r="282" customFormat="false" ht="15" hidden="false" customHeight="false" outlineLevel="0" collapsed="false">
      <c r="A282" s="24"/>
      <c r="B282" s="24"/>
      <c r="C282" s="24"/>
      <c r="D282" s="24"/>
      <c r="E282" s="24"/>
      <c r="F282" s="24"/>
      <c r="G282" s="24"/>
      <c r="H282" s="24"/>
      <c r="I282" s="24"/>
      <c r="J282" s="24"/>
    </row>
    <row r="283" customFormat="false" ht="15" hidden="false" customHeight="false" outlineLevel="0" collapsed="false">
      <c r="A283" s="24"/>
      <c r="B283" s="24"/>
      <c r="C283" s="24"/>
      <c r="D283" s="24"/>
      <c r="E283" s="24"/>
      <c r="F283" s="24"/>
      <c r="G283" s="24"/>
      <c r="H283" s="24"/>
      <c r="I283" s="24"/>
      <c r="J283" s="24"/>
    </row>
    <row r="284" customFormat="false" ht="15" hidden="false" customHeight="false" outlineLevel="0" collapsed="false">
      <c r="A284" s="24"/>
      <c r="B284" s="24"/>
      <c r="C284" s="24"/>
      <c r="D284" s="24"/>
      <c r="E284" s="24"/>
      <c r="F284" s="24"/>
      <c r="G284" s="24"/>
      <c r="H284" s="24"/>
      <c r="I284" s="24"/>
      <c r="J284" s="24"/>
    </row>
    <row r="285" customFormat="false" ht="15" hidden="false" customHeight="false" outlineLevel="0" collapsed="false">
      <c r="A285" s="24"/>
      <c r="B285" s="24"/>
      <c r="C285" s="24"/>
      <c r="D285" s="24"/>
      <c r="E285" s="24"/>
      <c r="F285" s="24"/>
      <c r="G285" s="24"/>
      <c r="H285" s="24"/>
      <c r="I285" s="24"/>
      <c r="J285" s="24"/>
    </row>
    <row r="286" customFormat="false" ht="15" hidden="false" customHeight="false" outlineLevel="0" collapsed="false">
      <c r="A286" s="24"/>
      <c r="B286" s="24"/>
      <c r="C286" s="24"/>
      <c r="D286" s="24"/>
      <c r="E286" s="24"/>
      <c r="F286" s="24"/>
      <c r="G286" s="24"/>
      <c r="H286" s="24"/>
      <c r="I286" s="24"/>
      <c r="J286" s="24"/>
    </row>
    <row r="287" customFormat="false" ht="15" hidden="false" customHeight="false" outlineLevel="0" collapsed="false">
      <c r="A287" s="24"/>
      <c r="B287" s="24"/>
      <c r="C287" s="24"/>
      <c r="D287" s="24"/>
      <c r="E287" s="24"/>
      <c r="F287" s="24"/>
      <c r="G287" s="24"/>
      <c r="H287" s="24"/>
      <c r="I287" s="24"/>
      <c r="J287" s="24"/>
    </row>
    <row r="288" customFormat="false" ht="15" hidden="false" customHeight="false" outlineLevel="0" collapsed="false">
      <c r="A288" s="24"/>
      <c r="B288" s="24"/>
      <c r="C288" s="24"/>
      <c r="D288" s="24"/>
      <c r="E288" s="24"/>
      <c r="F288" s="24"/>
      <c r="G288" s="24"/>
      <c r="H288" s="24"/>
      <c r="I288" s="24"/>
      <c r="J288" s="24"/>
    </row>
    <row r="289" customFormat="false" ht="15" hidden="false" customHeight="false" outlineLevel="0" collapsed="false">
      <c r="A289" s="24"/>
      <c r="B289" s="24"/>
      <c r="C289" s="24"/>
      <c r="D289" s="24"/>
      <c r="E289" s="24"/>
      <c r="F289" s="24"/>
      <c r="G289" s="24"/>
      <c r="H289" s="24"/>
      <c r="I289" s="24"/>
      <c r="J289" s="24"/>
    </row>
    <row r="290" customFormat="false" ht="15" hidden="false" customHeight="false" outlineLevel="0" collapsed="false">
      <c r="A290" s="24"/>
      <c r="B290" s="24"/>
      <c r="C290" s="24"/>
      <c r="D290" s="24"/>
      <c r="E290" s="24"/>
      <c r="F290" s="24"/>
      <c r="G290" s="24"/>
      <c r="H290" s="24"/>
      <c r="I290" s="24"/>
      <c r="J290" s="24"/>
    </row>
    <row r="291" customFormat="false" ht="15" hidden="false" customHeight="false" outlineLevel="0" collapsed="false">
      <c r="A291" s="24"/>
      <c r="B291" s="24"/>
      <c r="C291" s="24"/>
      <c r="D291" s="24"/>
      <c r="E291" s="24"/>
      <c r="F291" s="24"/>
      <c r="G291" s="24"/>
      <c r="H291" s="24"/>
      <c r="I291" s="24"/>
      <c r="J291" s="24"/>
    </row>
    <row r="292" customFormat="false" ht="15" hidden="false" customHeight="false" outlineLevel="0" collapsed="false">
      <c r="A292" s="24"/>
      <c r="B292" s="24"/>
      <c r="C292" s="24"/>
      <c r="D292" s="24"/>
      <c r="E292" s="24"/>
      <c r="F292" s="24"/>
      <c r="G292" s="24"/>
      <c r="H292" s="24"/>
      <c r="I292" s="24"/>
      <c r="J292" s="24"/>
    </row>
    <row r="293" customFormat="false" ht="15" hidden="false" customHeight="false" outlineLevel="0" collapsed="false">
      <c r="A293" s="24"/>
      <c r="B293" s="24"/>
      <c r="C293" s="24"/>
      <c r="D293" s="24"/>
      <c r="E293" s="24"/>
      <c r="F293" s="24"/>
      <c r="G293" s="24"/>
      <c r="H293" s="24"/>
      <c r="I293" s="24"/>
      <c r="J293" s="24"/>
    </row>
    <row r="294" customFormat="false" ht="15" hidden="false" customHeight="false" outlineLevel="0" collapsed="false">
      <c r="A294" s="24"/>
      <c r="B294" s="24"/>
      <c r="C294" s="24"/>
      <c r="D294" s="24"/>
      <c r="E294" s="24"/>
      <c r="F294" s="24"/>
      <c r="G294" s="24"/>
      <c r="H294" s="24"/>
      <c r="I294" s="24"/>
      <c r="J294" s="24"/>
    </row>
    <row r="295" customFormat="false" ht="15" hidden="false" customHeight="false" outlineLevel="0" collapsed="false">
      <c r="A295" s="24"/>
      <c r="B295" s="24"/>
      <c r="C295" s="24"/>
      <c r="D295" s="24"/>
      <c r="E295" s="24"/>
      <c r="F295" s="24"/>
      <c r="G295" s="24"/>
      <c r="H295" s="24"/>
      <c r="I295" s="24"/>
      <c r="J295" s="24"/>
    </row>
    <row r="296" customFormat="false" ht="15" hidden="false" customHeight="false" outlineLevel="0" collapsed="false">
      <c r="A296" s="24"/>
      <c r="B296" s="24"/>
      <c r="C296" s="24"/>
      <c r="D296" s="24"/>
      <c r="E296" s="24"/>
      <c r="F296" s="24"/>
      <c r="G296" s="24"/>
      <c r="H296" s="24"/>
      <c r="I296" s="24"/>
      <c r="J296" s="24"/>
    </row>
    <row r="297" customFormat="false" ht="15" hidden="false" customHeight="false" outlineLevel="0" collapsed="false">
      <c r="A297" s="24"/>
      <c r="B297" s="24"/>
      <c r="C297" s="24"/>
      <c r="D297" s="24"/>
      <c r="E297" s="24"/>
      <c r="F297" s="24"/>
      <c r="G297" s="24"/>
      <c r="H297" s="24"/>
      <c r="I297" s="24"/>
      <c r="J297" s="24"/>
    </row>
    <row r="298" customFormat="false" ht="15" hidden="false" customHeight="false" outlineLevel="0" collapsed="false">
      <c r="A298" s="24"/>
      <c r="B298" s="24"/>
      <c r="C298" s="24"/>
      <c r="D298" s="24"/>
      <c r="E298" s="24"/>
      <c r="F298" s="24"/>
      <c r="G298" s="24"/>
      <c r="H298" s="24"/>
      <c r="I298" s="24"/>
      <c r="J298" s="24"/>
    </row>
    <row r="299" customFormat="false" ht="15" hidden="false" customHeight="false" outlineLevel="0" collapsed="false">
      <c r="A299" s="24"/>
      <c r="B299" s="24"/>
      <c r="C299" s="24"/>
      <c r="D299" s="24"/>
      <c r="E299" s="24"/>
      <c r="F299" s="24"/>
      <c r="G299" s="24"/>
      <c r="H299" s="24"/>
      <c r="I299" s="24"/>
      <c r="J299" s="24"/>
    </row>
    <row r="300" customFormat="false" ht="15" hidden="false" customHeight="false" outlineLevel="0" collapsed="false">
      <c r="A300" s="24"/>
      <c r="B300" s="24"/>
      <c r="C300" s="24"/>
      <c r="D300" s="24"/>
      <c r="E300" s="24"/>
      <c r="F300" s="24"/>
      <c r="G300" s="24"/>
      <c r="H300" s="24"/>
      <c r="I300" s="24"/>
      <c r="J300" s="24"/>
    </row>
    <row r="301" customFormat="false" ht="15" hidden="false" customHeight="false" outlineLevel="0" collapsed="false">
      <c r="A301" s="24"/>
      <c r="B301" s="24"/>
      <c r="C301" s="24"/>
      <c r="D301" s="24"/>
      <c r="E301" s="24"/>
      <c r="F301" s="24"/>
      <c r="G301" s="24"/>
      <c r="H301" s="24"/>
      <c r="I301" s="24"/>
      <c r="J301" s="24"/>
    </row>
    <row r="302" customFormat="false" ht="15" hidden="false" customHeight="false" outlineLevel="0" collapsed="false">
      <c r="A302" s="24"/>
      <c r="B302" s="24"/>
      <c r="C302" s="24"/>
      <c r="D302" s="24"/>
      <c r="E302" s="24"/>
      <c r="F302" s="24"/>
      <c r="G302" s="24"/>
      <c r="H302" s="24"/>
      <c r="I302" s="24"/>
      <c r="J302" s="24"/>
    </row>
    <row r="303" customFormat="false" ht="15" hidden="false" customHeight="false" outlineLevel="0" collapsed="false">
      <c r="A303" s="24"/>
      <c r="B303" s="24"/>
      <c r="C303" s="24"/>
      <c r="D303" s="24"/>
      <c r="E303" s="24"/>
      <c r="F303" s="24"/>
      <c r="G303" s="24"/>
      <c r="H303" s="24"/>
      <c r="I303" s="24"/>
      <c r="J303" s="24"/>
    </row>
    <row r="304" customFormat="false" ht="15" hidden="false" customHeight="false" outlineLevel="0" collapsed="false">
      <c r="A304" s="24"/>
      <c r="B304" s="24"/>
      <c r="C304" s="24"/>
      <c r="D304" s="24"/>
      <c r="E304" s="24"/>
      <c r="F304" s="24"/>
      <c r="G304" s="24"/>
      <c r="H304" s="24"/>
      <c r="I304" s="24"/>
      <c r="J304" s="24"/>
    </row>
    <row r="305" customFormat="false" ht="15" hidden="false" customHeight="false" outlineLevel="0" collapsed="false">
      <c r="A305" s="24"/>
      <c r="B305" s="24"/>
      <c r="C305" s="24"/>
      <c r="D305" s="24"/>
      <c r="E305" s="24"/>
      <c r="F305" s="24"/>
      <c r="G305" s="24"/>
      <c r="H305" s="24"/>
      <c r="I305" s="24"/>
      <c r="J305" s="24"/>
    </row>
    <row r="306" customFormat="false" ht="15" hidden="false" customHeight="false" outlineLevel="0" collapsed="false">
      <c r="A306" s="24"/>
      <c r="B306" s="24"/>
      <c r="C306" s="24"/>
      <c r="D306" s="24"/>
      <c r="E306" s="24"/>
      <c r="F306" s="24"/>
      <c r="G306" s="24"/>
      <c r="H306" s="24"/>
      <c r="I306" s="24"/>
      <c r="J306" s="24"/>
    </row>
    <row r="307" customFormat="false" ht="15" hidden="false" customHeight="false" outlineLevel="0" collapsed="false">
      <c r="A307" s="24"/>
      <c r="B307" s="24"/>
      <c r="C307" s="24"/>
      <c r="D307" s="24"/>
      <c r="E307" s="24"/>
      <c r="F307" s="24"/>
      <c r="G307" s="24"/>
      <c r="H307" s="24"/>
      <c r="I307" s="24"/>
      <c r="J307" s="24"/>
    </row>
  </sheetData>
  <autoFilter ref="A1:J307"/>
  <dataValidations count="3">
    <dataValidation allowBlank="true" error="Pick Yes or No." errorStyle="stop" errorTitle="Yes or No" operator="between" showDropDown="false" showErrorMessage="true" showInputMessage="false" sqref="G2:G1157 I2:I1157" type="list">
      <formula1>"Yes,No"</formula1>
      <formula2>0</formula2>
    </dataValidation>
    <dataValidation allowBlank="true" error="Pick the ID of a use case on the Use cases sheet. Add the use case there first." errorStyle="stop" errorTitle="Pick a use case ID" operator="between" prompt="Pick the ID of the use case this source supports." promptTitle="Use case ID" showDropDown="false" showErrorMessage="true" showInputMessage="true" sqref="A2:A1157" type="list">
      <formula1>'Use cases'!$A$2:$A$500</formula1>
      <formula2>0</formula2>
    </dataValidation>
    <dataValidation allowBlank="true" error="Pick one of: Research, Survey, Government, Rule or standard, Case study, News, Vendor." errorStyle="stop" errorTitle="Pick a kind" operator="between" showDropDown="false" showErrorMessage="true" showInputMessage="false" sqref="F2:F1157" type="list">
      <formula1>"Research,Survey,Government,Rule or standard,Case study,News,Vendor"</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2026-10-14T04:01:11Z</dcterms:created>
  <dc:creator>openpyxl</dc:creator>
  <dc:description/>
  <dc:language>en-US</dc:language>
  <cp:lastModifiedBy/>
  <dcterms:modified xsi:type="dcterms:W3CDTF">2026-10-16T01:45:48Z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